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ropbox\_DATA\_NAWA_PeatBogs_IT\Taxonomic_inventory\Submission_JLimnol\"/>
    </mc:Choice>
  </mc:AlternateContent>
  <xr:revisionPtr revIDLastSave="0" documentId="13_ncr:1_{71753882-75E2-4720-92BF-40F9176A74AE}" xr6:coauthVersionLast="47" xr6:coauthVersionMax="47"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6300" yWindow="2808" windowWidth="30960" windowHeight="12120" activeTab="1"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 l="1"/>
  <c r="B2" i="7"/>
  <c r="B31" i="7" s="1"/>
  <c r="A2" i="7"/>
  <c r="A31" i="7" s="1"/>
  <c r="B2" i="6"/>
  <c r="B29" i="6" s="1"/>
  <c r="A2" i="6"/>
  <c r="A28" i="6" s="1"/>
  <c r="A13" i="6" l="1"/>
  <c r="A31" i="6"/>
  <c r="B13" i="6"/>
  <c r="A18" i="6"/>
  <c r="B18" i="6"/>
  <c r="A19" i="6"/>
  <c r="B19" i="6"/>
  <c r="A6" i="6"/>
  <c r="A24" i="6"/>
  <c r="B6" i="6"/>
  <c r="B24" i="6"/>
  <c r="A7" i="6"/>
  <c r="A25" i="6"/>
  <c r="B7" i="6"/>
  <c r="B25" i="6"/>
  <c r="A12" i="6"/>
  <c r="A30" i="6"/>
  <c r="B12" i="6"/>
  <c r="B30"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D4" i="6" s="1"/>
  <c r="I3" i="3"/>
  <c r="D5" i="6" s="1"/>
  <c r="K3" i="3"/>
  <c r="D6" i="6" s="1"/>
  <c r="M3" i="3"/>
  <c r="D7" i="6" s="1"/>
  <c r="O3" i="3"/>
  <c r="D8" i="6" s="1"/>
  <c r="Q3" i="3"/>
  <c r="D9" i="6" s="1"/>
  <c r="S3" i="3"/>
  <c r="D10" i="6" s="1"/>
  <c r="U3" i="3"/>
  <c r="D11" i="6" s="1"/>
  <c r="W3" i="3"/>
  <c r="D12" i="6" s="1"/>
  <c r="Y3" i="3"/>
  <c r="D13" i="6" s="1"/>
  <c r="AA3" i="3"/>
  <c r="AC3" i="3"/>
  <c r="AE3" i="3"/>
  <c r="AG3" i="3"/>
  <c r="D17" i="6" s="1"/>
  <c r="AI3" i="3"/>
  <c r="D18" i="6" s="1"/>
  <c r="AK3" i="3"/>
  <c r="D19" i="6" s="1"/>
  <c r="AM3" i="3"/>
  <c r="D20" i="6" s="1"/>
  <c r="AO3" i="3"/>
  <c r="D21" i="6" s="1"/>
  <c r="AQ3" i="3"/>
  <c r="D22" i="6" s="1"/>
  <c r="AS3" i="3"/>
  <c r="D23" i="6" s="1"/>
  <c r="AU3" i="3"/>
  <c r="D24" i="6" s="1"/>
  <c r="AW3" i="3"/>
  <c r="D25" i="6" s="1"/>
  <c r="AY3" i="3"/>
  <c r="BA3" i="3"/>
  <c r="BC3" i="3"/>
  <c r="D28" i="6" s="1"/>
  <c r="BE3" i="3"/>
  <c r="D29" i="6" s="1"/>
  <c r="BG3" i="3"/>
  <c r="D30" i="6" s="1"/>
  <c r="BI3" i="3"/>
  <c r="D31" i="6" s="1"/>
  <c r="BK3" i="3"/>
  <c r="BL3" i="3"/>
  <c r="BM3" i="3"/>
  <c r="BN3" i="3" s="1"/>
  <c r="BO3" i="3"/>
  <c r="BS3" i="3"/>
  <c r="BU3" i="3"/>
  <c r="BW3" i="3"/>
  <c r="BK4" i="3"/>
  <c r="BL4" i="3"/>
  <c r="BM4" i="3"/>
  <c r="BN4" i="3" s="1"/>
  <c r="BO4" i="3"/>
  <c r="BP4" i="3"/>
  <c r="BR4" i="3"/>
  <c r="BS4" i="3"/>
  <c r="BU4" i="3"/>
  <c r="BW4" i="3"/>
  <c r="E5" i="6"/>
  <c r="E9" i="6"/>
  <c r="E12" i="6"/>
  <c r="E15" i="6"/>
  <c r="E17" i="6"/>
  <c r="E21" i="6"/>
  <c r="E22" i="6"/>
  <c r="E23" i="6"/>
  <c r="E24" i="6"/>
  <c r="E25" i="6"/>
  <c r="E26" i="6"/>
  <c r="E28" i="6"/>
  <c r="E29" i="6"/>
  <c r="F4" i="6"/>
  <c r="F5" i="6"/>
  <c r="F8" i="6"/>
  <c r="F9" i="6"/>
  <c r="F10" i="6"/>
  <c r="F11" i="6"/>
  <c r="F13" i="6"/>
  <c r="F14" i="6"/>
  <c r="F19" i="6"/>
  <c r="F20" i="6"/>
  <c r="F21" i="6"/>
  <c r="F22" i="6"/>
  <c r="F23" i="6"/>
  <c r="F24" i="6"/>
  <c r="F26" i="6"/>
  <c r="F27" i="6"/>
  <c r="F28" i="6"/>
  <c r="F29" i="6"/>
  <c r="F31" i="6"/>
  <c r="H3" i="5"/>
  <c r="H4" i="5"/>
  <c r="H6" i="5"/>
  <c r="H7" i="5"/>
  <c r="H8" i="5"/>
  <c r="H9" i="5"/>
  <c r="H10" i="5"/>
  <c r="H11" i="5"/>
  <c r="H15" i="5"/>
  <c r="H16" i="5"/>
  <c r="H18" i="5"/>
  <c r="H19" i="5"/>
  <c r="H20" i="5"/>
  <c r="H21" i="5"/>
  <c r="H22" i="5"/>
  <c r="H23" i="5"/>
  <c r="H25" i="5"/>
  <c r="H28" i="5"/>
  <c r="H30" i="5"/>
  <c r="H31" i="5"/>
  <c r="C5" i="3"/>
  <c r="BX5" i="3" s="1"/>
  <c r="E5" i="3"/>
  <c r="G3" i="6" s="1"/>
  <c r="G5" i="3"/>
  <c r="G4" i="6" s="1"/>
  <c r="I5" i="3"/>
  <c r="G5" i="6" s="1"/>
  <c r="K5" i="3"/>
  <c r="G6" i="6" s="1"/>
  <c r="M5" i="3"/>
  <c r="G7" i="6" s="1"/>
  <c r="O5" i="3"/>
  <c r="G8" i="6" s="1"/>
  <c r="Q5" i="3"/>
  <c r="G9" i="6" s="1"/>
  <c r="S5" i="3"/>
  <c r="G10" i="6" s="1"/>
  <c r="U5" i="3"/>
  <c r="G11" i="6" s="1"/>
  <c r="W5" i="3"/>
  <c r="G12" i="6" s="1"/>
  <c r="Y5" i="3"/>
  <c r="G13" i="6" s="1"/>
  <c r="AA5" i="3"/>
  <c r="G14" i="6" s="1"/>
  <c r="AC5" i="3"/>
  <c r="G15" i="6" s="1"/>
  <c r="AE5" i="3"/>
  <c r="G16" i="6" s="1"/>
  <c r="AG5" i="3"/>
  <c r="G17" i="6" s="1"/>
  <c r="AI5" i="3"/>
  <c r="G18" i="6" s="1"/>
  <c r="AK5" i="3"/>
  <c r="G19" i="6" s="1"/>
  <c r="AM5" i="3"/>
  <c r="G20" i="6" s="1"/>
  <c r="AO5" i="3"/>
  <c r="G21" i="6" s="1"/>
  <c r="AQ5" i="3"/>
  <c r="G22" i="6" s="1"/>
  <c r="AS5" i="3"/>
  <c r="G23" i="6" s="1"/>
  <c r="AU5" i="3"/>
  <c r="G24" i="6" s="1"/>
  <c r="AW5" i="3"/>
  <c r="G25" i="6" s="1"/>
  <c r="AY5" i="3"/>
  <c r="G26" i="6" s="1"/>
  <c r="BA5" i="3"/>
  <c r="G27" i="6" s="1"/>
  <c r="BC5" i="3"/>
  <c r="G28" i="6" s="1"/>
  <c r="BE5" i="3"/>
  <c r="G29" i="6" s="1"/>
  <c r="BG5" i="3"/>
  <c r="G30" i="6" s="1"/>
  <c r="BI5" i="3"/>
  <c r="G31" i="6" s="1"/>
  <c r="BK5" i="3"/>
  <c r="BL5" i="3"/>
  <c r="BM5" i="3"/>
  <c r="BN5" i="3" s="1"/>
  <c r="BO5" i="3"/>
  <c r="BS5" i="3"/>
  <c r="BU5" i="3"/>
  <c r="BW5" i="3"/>
  <c r="C6" i="3"/>
  <c r="BX6" i="3" s="1"/>
  <c r="E6" i="3"/>
  <c r="H3" i="6" s="1"/>
  <c r="G6" i="3"/>
  <c r="H4" i="6" s="1"/>
  <c r="I6" i="3"/>
  <c r="H5" i="6" s="1"/>
  <c r="K6" i="3"/>
  <c r="H6" i="6" s="1"/>
  <c r="M6" i="3"/>
  <c r="H7" i="6" s="1"/>
  <c r="O6" i="3"/>
  <c r="H8" i="6" s="1"/>
  <c r="Q6" i="3"/>
  <c r="H9" i="6" s="1"/>
  <c r="S6" i="3"/>
  <c r="H10" i="6" s="1"/>
  <c r="U6" i="3"/>
  <c r="H11" i="6" s="1"/>
  <c r="W6" i="3"/>
  <c r="H12" i="6" s="1"/>
  <c r="Y6" i="3"/>
  <c r="H13" i="6" s="1"/>
  <c r="AA6" i="3"/>
  <c r="H14" i="6" s="1"/>
  <c r="AC6" i="3"/>
  <c r="H15" i="6" s="1"/>
  <c r="AE6" i="3"/>
  <c r="H16" i="6" s="1"/>
  <c r="AG6" i="3"/>
  <c r="H17" i="6" s="1"/>
  <c r="AI6" i="3"/>
  <c r="H18" i="6" s="1"/>
  <c r="AK6" i="3"/>
  <c r="H19" i="6" s="1"/>
  <c r="AM6" i="3"/>
  <c r="H20" i="6" s="1"/>
  <c r="AO6" i="3"/>
  <c r="H21" i="6" s="1"/>
  <c r="AQ6" i="3"/>
  <c r="H22" i="6" s="1"/>
  <c r="AS6" i="3"/>
  <c r="H23" i="6" s="1"/>
  <c r="AU6" i="3"/>
  <c r="H24" i="6" s="1"/>
  <c r="AW6" i="3"/>
  <c r="H25" i="6" s="1"/>
  <c r="AY6" i="3"/>
  <c r="H26" i="6" s="1"/>
  <c r="BA6" i="3"/>
  <c r="H27" i="6" s="1"/>
  <c r="BC6" i="3"/>
  <c r="H28" i="6" s="1"/>
  <c r="BE6" i="3"/>
  <c r="H29" i="6" s="1"/>
  <c r="BG6" i="3"/>
  <c r="H30" i="6" s="1"/>
  <c r="BI6" i="3"/>
  <c r="H31" i="6" s="1"/>
  <c r="BK6" i="3"/>
  <c r="BL6" i="3"/>
  <c r="BM6" i="3"/>
  <c r="BN6" i="3" s="1"/>
  <c r="BO6" i="3"/>
  <c r="BS6" i="3"/>
  <c r="BU6" i="3"/>
  <c r="BW6" i="3"/>
  <c r="C7" i="3"/>
  <c r="BX7" i="3" s="1"/>
  <c r="E7" i="3"/>
  <c r="I3" i="6" s="1"/>
  <c r="G7" i="3"/>
  <c r="I4" i="6" s="1"/>
  <c r="I7" i="3"/>
  <c r="I5" i="6" s="1"/>
  <c r="K7" i="3"/>
  <c r="I6" i="6" s="1"/>
  <c r="M7" i="3"/>
  <c r="I7" i="6" s="1"/>
  <c r="O7" i="3"/>
  <c r="I8" i="6" s="1"/>
  <c r="Q7" i="3"/>
  <c r="I9" i="6" s="1"/>
  <c r="S7" i="3"/>
  <c r="I10" i="6" s="1"/>
  <c r="U7" i="3"/>
  <c r="I11" i="6" s="1"/>
  <c r="W7" i="3"/>
  <c r="I12" i="6" s="1"/>
  <c r="Y7" i="3"/>
  <c r="I13" i="6" s="1"/>
  <c r="AA7" i="3"/>
  <c r="I14" i="6" s="1"/>
  <c r="AC7" i="3"/>
  <c r="I15" i="6" s="1"/>
  <c r="AE7" i="3"/>
  <c r="I16" i="6" s="1"/>
  <c r="AG7" i="3"/>
  <c r="I17" i="6" s="1"/>
  <c r="AI7" i="3"/>
  <c r="I18" i="6" s="1"/>
  <c r="AK7" i="3"/>
  <c r="I19" i="6" s="1"/>
  <c r="AM7" i="3"/>
  <c r="I20" i="6" s="1"/>
  <c r="AO7" i="3"/>
  <c r="I21" i="6" s="1"/>
  <c r="AQ7" i="3"/>
  <c r="I22" i="6" s="1"/>
  <c r="AS7" i="3"/>
  <c r="I23" i="6" s="1"/>
  <c r="AU7" i="3"/>
  <c r="I24" i="6" s="1"/>
  <c r="AW7" i="3"/>
  <c r="AY7" i="3"/>
  <c r="I26" i="6" s="1"/>
  <c r="BA7" i="3"/>
  <c r="I27" i="6" s="1"/>
  <c r="BC7" i="3"/>
  <c r="I28" i="6" s="1"/>
  <c r="BE7" i="3"/>
  <c r="I29" i="6" s="1"/>
  <c r="BG7" i="3"/>
  <c r="I30" i="6" s="1"/>
  <c r="BI7" i="3"/>
  <c r="I31" i="6" s="1"/>
  <c r="BK7" i="3"/>
  <c r="BL7" i="3"/>
  <c r="BM7" i="3"/>
  <c r="BN7" i="3" s="1"/>
  <c r="BO7" i="3"/>
  <c r="BS7" i="3"/>
  <c r="BU7" i="3"/>
  <c r="BW7" i="3"/>
  <c r="J2" i="6"/>
  <c r="J4" i="6"/>
  <c r="J5" i="6"/>
  <c r="J6" i="6"/>
  <c r="J7" i="6"/>
  <c r="J8" i="6"/>
  <c r="J9" i="6"/>
  <c r="J10" i="6"/>
  <c r="J11" i="6"/>
  <c r="J12" i="6"/>
  <c r="J13" i="6"/>
  <c r="J14" i="6"/>
  <c r="J16" i="6"/>
  <c r="J18" i="6"/>
  <c r="J19" i="6"/>
  <c r="J20" i="6"/>
  <c r="J21" i="6"/>
  <c r="J22" i="6"/>
  <c r="J23" i="6"/>
  <c r="J25" i="6"/>
  <c r="J26" i="6"/>
  <c r="J27" i="6"/>
  <c r="J28" i="6"/>
  <c r="J29" i="6"/>
  <c r="J30" i="6"/>
  <c r="J31" i="6"/>
  <c r="BK8" i="3"/>
  <c r="C9" i="3"/>
  <c r="K2" i="6" s="1"/>
  <c r="E9" i="3"/>
  <c r="K3" i="6" s="1"/>
  <c r="G9" i="3"/>
  <c r="K4" i="6" s="1"/>
  <c r="I9" i="3"/>
  <c r="K5" i="6" s="1"/>
  <c r="K9" i="3"/>
  <c r="M9" i="3"/>
  <c r="K7" i="6" s="1"/>
  <c r="O9" i="3"/>
  <c r="K8" i="6" s="1"/>
  <c r="Q9" i="3"/>
  <c r="K9" i="6" s="1"/>
  <c r="S9" i="3"/>
  <c r="K10" i="6" s="1"/>
  <c r="U9" i="3"/>
  <c r="K11" i="6" s="1"/>
  <c r="W9" i="3"/>
  <c r="K12" i="6" s="1"/>
  <c r="Y9" i="3"/>
  <c r="K13" i="6" s="1"/>
  <c r="AA9" i="3"/>
  <c r="K14" i="6" s="1"/>
  <c r="AC9" i="3"/>
  <c r="K15" i="6" s="1"/>
  <c r="AE9" i="3"/>
  <c r="K16" i="6" s="1"/>
  <c r="AG9" i="3"/>
  <c r="K17" i="6" s="1"/>
  <c r="AI9" i="3"/>
  <c r="K18" i="6" s="1"/>
  <c r="AK9" i="3"/>
  <c r="K19" i="6" s="1"/>
  <c r="AM9" i="3"/>
  <c r="K20" i="6" s="1"/>
  <c r="AO9" i="3"/>
  <c r="K21" i="6" s="1"/>
  <c r="AQ9" i="3"/>
  <c r="K22" i="6" s="1"/>
  <c r="AS9" i="3"/>
  <c r="K23" i="6" s="1"/>
  <c r="AU9" i="3"/>
  <c r="K24" i="6" s="1"/>
  <c r="AW9" i="3"/>
  <c r="K25" i="6" s="1"/>
  <c r="AY9" i="3"/>
  <c r="K26" i="6" s="1"/>
  <c r="BA9" i="3"/>
  <c r="K27" i="6" s="1"/>
  <c r="BC9" i="3"/>
  <c r="K28" i="6" s="1"/>
  <c r="BE9" i="3"/>
  <c r="K29" i="6" s="1"/>
  <c r="BG9" i="3"/>
  <c r="K30" i="6" s="1"/>
  <c r="BI9" i="3"/>
  <c r="K31" i="6" s="1"/>
  <c r="BK9" i="3"/>
  <c r="BL9" i="3"/>
  <c r="BM9" i="3"/>
  <c r="BN9" i="3" s="1"/>
  <c r="BO9" i="3"/>
  <c r="BS9" i="3"/>
  <c r="BU9" i="3"/>
  <c r="BW9" i="3"/>
  <c r="C10" i="3"/>
  <c r="E10" i="3"/>
  <c r="L3" i="6" s="1"/>
  <c r="G10" i="3"/>
  <c r="L4" i="6" s="1"/>
  <c r="I10" i="3"/>
  <c r="L5" i="6" s="1"/>
  <c r="K10" i="3"/>
  <c r="L6" i="6" s="1"/>
  <c r="M10" i="3"/>
  <c r="L7" i="6" s="1"/>
  <c r="O10" i="3"/>
  <c r="L8" i="6" s="1"/>
  <c r="Q10" i="3"/>
  <c r="L9" i="6" s="1"/>
  <c r="S10" i="3"/>
  <c r="L10" i="6" s="1"/>
  <c r="U10" i="3"/>
  <c r="L11" i="6" s="1"/>
  <c r="W10" i="3"/>
  <c r="L12" i="6" s="1"/>
  <c r="Y10" i="3"/>
  <c r="L13" i="6" s="1"/>
  <c r="AA10" i="3"/>
  <c r="L14" i="6" s="1"/>
  <c r="AC10" i="3"/>
  <c r="L15" i="6" s="1"/>
  <c r="AE10" i="3"/>
  <c r="L16" i="6" s="1"/>
  <c r="AG10" i="3"/>
  <c r="L17" i="6" s="1"/>
  <c r="AI10" i="3"/>
  <c r="L18" i="6" s="1"/>
  <c r="AK10" i="3"/>
  <c r="L19" i="6" s="1"/>
  <c r="AM10" i="3"/>
  <c r="L20" i="6" s="1"/>
  <c r="AO10" i="3"/>
  <c r="L21" i="6" s="1"/>
  <c r="AQ10" i="3"/>
  <c r="L22" i="6" s="1"/>
  <c r="AS10" i="3"/>
  <c r="L23" i="6" s="1"/>
  <c r="AU10" i="3"/>
  <c r="L24" i="6" s="1"/>
  <c r="AW10" i="3"/>
  <c r="L25" i="6" s="1"/>
  <c r="AY10" i="3"/>
  <c r="L26" i="6" s="1"/>
  <c r="BA10" i="3"/>
  <c r="L27" i="6" s="1"/>
  <c r="BC10" i="3"/>
  <c r="L28" i="6" s="1"/>
  <c r="BE10" i="3"/>
  <c r="L29" i="6" s="1"/>
  <c r="BG10" i="3"/>
  <c r="L30" i="6" s="1"/>
  <c r="BI10" i="3"/>
  <c r="L31" i="6" s="1"/>
  <c r="BK10" i="3"/>
  <c r="BL10" i="3"/>
  <c r="BM10" i="3"/>
  <c r="BN10" i="3" s="1"/>
  <c r="BO10" i="3"/>
  <c r="BS10" i="3"/>
  <c r="BU10" i="3"/>
  <c r="BW10" i="3"/>
  <c r="C11" i="3"/>
  <c r="BX11" i="3" s="1"/>
  <c r="E11" i="3"/>
  <c r="M3" i="6" s="1"/>
  <c r="G11" i="3"/>
  <c r="M4" i="6" s="1"/>
  <c r="I11" i="3"/>
  <c r="M5" i="6" s="1"/>
  <c r="K11" i="3"/>
  <c r="M6" i="6" s="1"/>
  <c r="M11" i="3"/>
  <c r="M7" i="6" s="1"/>
  <c r="O11" i="3"/>
  <c r="M8" i="6" s="1"/>
  <c r="Q11" i="3"/>
  <c r="M9" i="6" s="1"/>
  <c r="S11" i="3"/>
  <c r="M10" i="6" s="1"/>
  <c r="U11" i="3"/>
  <c r="M11" i="6" s="1"/>
  <c r="W11" i="3"/>
  <c r="M12" i="6" s="1"/>
  <c r="Y11" i="3"/>
  <c r="M13" i="6" s="1"/>
  <c r="AA11" i="3"/>
  <c r="M14" i="6" s="1"/>
  <c r="AC11" i="3"/>
  <c r="M15" i="6" s="1"/>
  <c r="AE11" i="3"/>
  <c r="M16" i="6" s="1"/>
  <c r="AG11" i="3"/>
  <c r="M17" i="6" s="1"/>
  <c r="AI11" i="3"/>
  <c r="M18" i="6" s="1"/>
  <c r="AK11" i="3"/>
  <c r="M19" i="6" s="1"/>
  <c r="AM11" i="3"/>
  <c r="AO11" i="3"/>
  <c r="M21" i="6" s="1"/>
  <c r="AQ11" i="3"/>
  <c r="M22" i="6" s="1"/>
  <c r="AS11" i="3"/>
  <c r="M23" i="6" s="1"/>
  <c r="AU11" i="3"/>
  <c r="M24" i="6" s="1"/>
  <c r="AW11" i="3"/>
  <c r="M25" i="6" s="1"/>
  <c r="AY11" i="3"/>
  <c r="M26" i="6" s="1"/>
  <c r="BA11" i="3"/>
  <c r="M27" i="6" s="1"/>
  <c r="BC11" i="3"/>
  <c r="BE11" i="3"/>
  <c r="M29" i="6" s="1"/>
  <c r="BG11" i="3"/>
  <c r="M30" i="6" s="1"/>
  <c r="BI11" i="3"/>
  <c r="M31" i="6" s="1"/>
  <c r="BK11" i="3"/>
  <c r="BL11" i="3"/>
  <c r="BM11" i="3"/>
  <c r="BN11" i="3" s="1"/>
  <c r="BO11" i="3"/>
  <c r="BS11" i="3"/>
  <c r="BU11" i="3"/>
  <c r="BW11" i="3"/>
  <c r="C12" i="3"/>
  <c r="E12" i="3"/>
  <c r="N3" i="6" s="1"/>
  <c r="G12" i="3"/>
  <c r="N4" i="6" s="1"/>
  <c r="I12" i="3"/>
  <c r="N5" i="6" s="1"/>
  <c r="K12" i="3"/>
  <c r="N6" i="6" s="1"/>
  <c r="M12" i="3"/>
  <c r="N7" i="6" s="1"/>
  <c r="O12" i="3"/>
  <c r="N8" i="6" s="1"/>
  <c r="Q12" i="3"/>
  <c r="N9" i="6" s="1"/>
  <c r="S12" i="3"/>
  <c r="N10" i="6" s="1"/>
  <c r="U12" i="3"/>
  <c r="N11" i="6" s="1"/>
  <c r="W12" i="3"/>
  <c r="N12" i="6" s="1"/>
  <c r="Y12" i="3"/>
  <c r="N13" i="6" s="1"/>
  <c r="AA12" i="3"/>
  <c r="N14" i="6" s="1"/>
  <c r="AC12" i="3"/>
  <c r="N15" i="6" s="1"/>
  <c r="AE12" i="3"/>
  <c r="N16" i="6" s="1"/>
  <c r="AG12" i="3"/>
  <c r="N17" i="6" s="1"/>
  <c r="AI12" i="3"/>
  <c r="N18" i="6" s="1"/>
  <c r="AK12" i="3"/>
  <c r="N19" i="6" s="1"/>
  <c r="AM12" i="3"/>
  <c r="N20" i="6" s="1"/>
  <c r="AO12" i="3"/>
  <c r="N21" i="6" s="1"/>
  <c r="AQ12" i="3"/>
  <c r="N22" i="6" s="1"/>
  <c r="AS12" i="3"/>
  <c r="N23" i="6" s="1"/>
  <c r="AU12" i="3"/>
  <c r="N24" i="6" s="1"/>
  <c r="AW12" i="3"/>
  <c r="N25" i="6" s="1"/>
  <c r="AY12" i="3"/>
  <c r="N26" i="6" s="1"/>
  <c r="BA12" i="3"/>
  <c r="N27" i="6" s="1"/>
  <c r="BC12" i="3"/>
  <c r="N28" i="6" s="1"/>
  <c r="BE12" i="3"/>
  <c r="N29" i="6" s="1"/>
  <c r="BG12" i="3"/>
  <c r="N30" i="6" s="1"/>
  <c r="BI12" i="3"/>
  <c r="N31" i="6" s="1"/>
  <c r="BK12" i="3"/>
  <c r="BL12" i="3"/>
  <c r="BM12" i="3"/>
  <c r="BN12" i="3" s="1"/>
  <c r="BO12" i="3"/>
  <c r="BS12" i="3"/>
  <c r="BU12" i="3"/>
  <c r="BW12" i="3"/>
  <c r="O2" i="6"/>
  <c r="O3" i="6"/>
  <c r="O4" i="6"/>
  <c r="O6" i="6"/>
  <c r="O7" i="6"/>
  <c r="O8" i="6"/>
  <c r="O9" i="6"/>
  <c r="O10" i="6"/>
  <c r="O11" i="6"/>
  <c r="O12" i="6"/>
  <c r="O14" i="6"/>
  <c r="O15" i="6"/>
  <c r="O16" i="6"/>
  <c r="O18" i="6"/>
  <c r="O19" i="6"/>
  <c r="O20" i="6"/>
  <c r="O21" i="6"/>
  <c r="O22" i="6"/>
  <c r="O23" i="6"/>
  <c r="O24" i="6"/>
  <c r="O26" i="6"/>
  <c r="O27" i="6"/>
  <c r="O28" i="6"/>
  <c r="O29" i="6"/>
  <c r="O30" i="6"/>
  <c r="O31" i="6"/>
  <c r="C13" i="3"/>
  <c r="E13" i="3"/>
  <c r="P3" i="6" s="1"/>
  <c r="G13" i="3"/>
  <c r="P4" i="6" s="1"/>
  <c r="I13" i="3"/>
  <c r="P5" i="6" s="1"/>
  <c r="K13" i="3"/>
  <c r="P6" i="6" s="1"/>
  <c r="M13" i="3"/>
  <c r="P7" i="6" s="1"/>
  <c r="O13" i="3"/>
  <c r="P8" i="6" s="1"/>
  <c r="Q13" i="3"/>
  <c r="P9" i="6" s="1"/>
  <c r="S13" i="3"/>
  <c r="P10" i="6" s="1"/>
  <c r="U13" i="3"/>
  <c r="P11" i="6" s="1"/>
  <c r="W13" i="3"/>
  <c r="P12" i="6" s="1"/>
  <c r="Y13" i="3"/>
  <c r="P13" i="6" s="1"/>
  <c r="AA13" i="3"/>
  <c r="P14" i="6" s="1"/>
  <c r="AC13" i="3"/>
  <c r="P15" i="6" s="1"/>
  <c r="AE13" i="3"/>
  <c r="P16" i="6" s="1"/>
  <c r="AG13" i="3"/>
  <c r="P17" i="6" s="1"/>
  <c r="AI13" i="3"/>
  <c r="P18" i="6" s="1"/>
  <c r="AK13" i="3"/>
  <c r="P19" i="6" s="1"/>
  <c r="AM13" i="3"/>
  <c r="P20" i="6" s="1"/>
  <c r="AO13" i="3"/>
  <c r="P21" i="6" s="1"/>
  <c r="AQ13" i="3"/>
  <c r="P22" i="6" s="1"/>
  <c r="AS13" i="3"/>
  <c r="P23" i="6" s="1"/>
  <c r="AU13" i="3"/>
  <c r="P24" i="6" s="1"/>
  <c r="AW13" i="3"/>
  <c r="P25" i="6" s="1"/>
  <c r="AY13" i="3"/>
  <c r="P26" i="6" s="1"/>
  <c r="BA13" i="3"/>
  <c r="P27" i="6" s="1"/>
  <c r="BC13" i="3"/>
  <c r="P28" i="6" s="1"/>
  <c r="BE13" i="3"/>
  <c r="P29" i="6" s="1"/>
  <c r="BG13" i="3"/>
  <c r="P30" i="6" s="1"/>
  <c r="BI13" i="3"/>
  <c r="P31" i="6" s="1"/>
  <c r="BK13" i="3"/>
  <c r="BL13" i="3"/>
  <c r="BM13" i="3"/>
  <c r="BN13" i="3" s="1"/>
  <c r="BO13" i="3"/>
  <c r="BS13" i="3"/>
  <c r="BU13" i="3"/>
  <c r="BW13" i="3"/>
  <c r="C14" i="3"/>
  <c r="BX14" i="3" s="1"/>
  <c r="E14" i="3"/>
  <c r="Q3" i="6" s="1"/>
  <c r="G14" i="3"/>
  <c r="Q4" i="6" s="1"/>
  <c r="I14" i="3"/>
  <c r="Q5" i="6" s="1"/>
  <c r="K14" i="3"/>
  <c r="M14" i="3"/>
  <c r="Q7" i="6" s="1"/>
  <c r="O14" i="3"/>
  <c r="Q8" i="6" s="1"/>
  <c r="Q14" i="3"/>
  <c r="Q9" i="6" s="1"/>
  <c r="S14" i="3"/>
  <c r="Q10" i="6" s="1"/>
  <c r="U14" i="3"/>
  <c r="W14" i="3"/>
  <c r="Q12" i="6" s="1"/>
  <c r="Y14" i="3"/>
  <c r="Q13" i="6" s="1"/>
  <c r="AA14" i="3"/>
  <c r="Q14" i="6" s="1"/>
  <c r="AC14" i="3"/>
  <c r="Q15" i="6" s="1"/>
  <c r="AE14" i="3"/>
  <c r="Q16" i="6" s="1"/>
  <c r="AG14" i="3"/>
  <c r="Q17" i="6" s="1"/>
  <c r="AI14" i="3"/>
  <c r="Q18" i="6" s="1"/>
  <c r="AK14" i="3"/>
  <c r="Q19" i="6" s="1"/>
  <c r="AM14" i="3"/>
  <c r="Q20" i="6" s="1"/>
  <c r="AO14" i="3"/>
  <c r="Q21" i="6" s="1"/>
  <c r="AQ14" i="3"/>
  <c r="Q22" i="6" s="1"/>
  <c r="AS14" i="3"/>
  <c r="Q23" i="6" s="1"/>
  <c r="AU14" i="3"/>
  <c r="Q24" i="6" s="1"/>
  <c r="AW14" i="3"/>
  <c r="Q25" i="6" s="1"/>
  <c r="AY14" i="3"/>
  <c r="Q26" i="6" s="1"/>
  <c r="BA14" i="3"/>
  <c r="Q27" i="6" s="1"/>
  <c r="BC14" i="3"/>
  <c r="Q28" i="6" s="1"/>
  <c r="BE14" i="3"/>
  <c r="Q29" i="6" s="1"/>
  <c r="BG14" i="3"/>
  <c r="Q30" i="6" s="1"/>
  <c r="BI14" i="3"/>
  <c r="Q31" i="6" s="1"/>
  <c r="BK14" i="3"/>
  <c r="BL14" i="3"/>
  <c r="BM14" i="3"/>
  <c r="BN14" i="3" s="1"/>
  <c r="BO14" i="3"/>
  <c r="BS14" i="3"/>
  <c r="BU14" i="3"/>
  <c r="BW14" i="3"/>
  <c r="BK15" i="3"/>
  <c r="R2" i="6"/>
  <c r="R3" i="6"/>
  <c r="R4" i="6"/>
  <c r="R5" i="6"/>
  <c r="R6" i="6"/>
  <c r="R7" i="6"/>
  <c r="R8" i="6"/>
  <c r="R9" i="6"/>
  <c r="R10" i="6"/>
  <c r="R11" i="6"/>
  <c r="R12" i="6"/>
  <c r="R13" i="6"/>
  <c r="R14" i="6"/>
  <c r="R15" i="6"/>
  <c r="R16" i="6"/>
  <c r="R17" i="6"/>
  <c r="R18" i="6"/>
  <c r="R19" i="6"/>
  <c r="R20" i="6"/>
  <c r="R23" i="6"/>
  <c r="R25" i="6"/>
  <c r="R26" i="6"/>
  <c r="R27" i="6"/>
  <c r="R28" i="6"/>
  <c r="R29" i="6"/>
  <c r="R30" i="6"/>
  <c r="R31" i="6"/>
  <c r="C16" i="3"/>
  <c r="BX16" i="3" s="1"/>
  <c r="E16" i="3"/>
  <c r="S3" i="6" s="1"/>
  <c r="G16" i="3"/>
  <c r="S4" i="6" s="1"/>
  <c r="I16" i="3"/>
  <c r="S5" i="6" s="1"/>
  <c r="K16" i="3"/>
  <c r="S6" i="6" s="1"/>
  <c r="M16" i="3"/>
  <c r="S7" i="6" s="1"/>
  <c r="O16" i="3"/>
  <c r="S8" i="6" s="1"/>
  <c r="Q16" i="3"/>
  <c r="S9" i="6" s="1"/>
  <c r="S16" i="3"/>
  <c r="S10" i="6" s="1"/>
  <c r="U16" i="3"/>
  <c r="S11" i="6" s="1"/>
  <c r="W16" i="3"/>
  <c r="S12" i="6" s="1"/>
  <c r="Y16" i="3"/>
  <c r="S13" i="6" s="1"/>
  <c r="AA16" i="3"/>
  <c r="S14" i="6" s="1"/>
  <c r="AC16" i="3"/>
  <c r="S15" i="6" s="1"/>
  <c r="AE16" i="3"/>
  <c r="S16" i="6" s="1"/>
  <c r="AG16" i="3"/>
  <c r="S17" i="6" s="1"/>
  <c r="AI16" i="3"/>
  <c r="S18" i="6" s="1"/>
  <c r="AK16" i="3"/>
  <c r="S19" i="6" s="1"/>
  <c r="AM16" i="3"/>
  <c r="AO16" i="3"/>
  <c r="S21" i="6" s="1"/>
  <c r="AQ16" i="3"/>
  <c r="S22" i="6" s="1"/>
  <c r="AS16" i="3"/>
  <c r="S23" i="6" s="1"/>
  <c r="AU16" i="3"/>
  <c r="S24" i="6" s="1"/>
  <c r="AW16" i="3"/>
  <c r="S25" i="6" s="1"/>
  <c r="AY16" i="3"/>
  <c r="S26" i="6" s="1"/>
  <c r="BA16" i="3"/>
  <c r="S27" i="6" s="1"/>
  <c r="BC16" i="3"/>
  <c r="S28" i="6" s="1"/>
  <c r="BE16" i="3"/>
  <c r="S29" i="6" s="1"/>
  <c r="BG16" i="3"/>
  <c r="S30" i="6" s="1"/>
  <c r="BI16" i="3"/>
  <c r="S31" i="6" s="1"/>
  <c r="BK16" i="3"/>
  <c r="BL16" i="3"/>
  <c r="BM16" i="3"/>
  <c r="BN16" i="3" s="1"/>
  <c r="BO16" i="3"/>
  <c r="BS16" i="3"/>
  <c r="BU16" i="3"/>
  <c r="BW16" i="3"/>
  <c r="C17" i="3"/>
  <c r="T2" i="6" s="1"/>
  <c r="E17" i="3"/>
  <c r="G17" i="3"/>
  <c r="T4" i="6" s="1"/>
  <c r="I17" i="3"/>
  <c r="T5" i="6" s="1"/>
  <c r="K17" i="3"/>
  <c r="T6" i="6" s="1"/>
  <c r="M17" i="3"/>
  <c r="O17" i="3"/>
  <c r="T8" i="6" s="1"/>
  <c r="Q17" i="3"/>
  <c r="T9" i="6" s="1"/>
  <c r="S17" i="3"/>
  <c r="T10" i="6" s="1"/>
  <c r="U17" i="3"/>
  <c r="T11" i="6" s="1"/>
  <c r="W17" i="3"/>
  <c r="T12" i="6" s="1"/>
  <c r="Y17" i="3"/>
  <c r="T13" i="6" s="1"/>
  <c r="AA17" i="3"/>
  <c r="T14" i="6" s="1"/>
  <c r="AC17" i="3"/>
  <c r="T15" i="6" s="1"/>
  <c r="AE17" i="3"/>
  <c r="T16" i="6" s="1"/>
  <c r="AG17" i="3"/>
  <c r="T17" i="6" s="1"/>
  <c r="AI17" i="3"/>
  <c r="T18" i="6" s="1"/>
  <c r="AK17" i="3"/>
  <c r="T19" i="6" s="1"/>
  <c r="AM17" i="3"/>
  <c r="T20" i="6" s="1"/>
  <c r="AO17" i="3"/>
  <c r="T21" i="6" s="1"/>
  <c r="AQ17" i="3"/>
  <c r="T22" i="6" s="1"/>
  <c r="AS17" i="3"/>
  <c r="T23" i="6" s="1"/>
  <c r="AU17" i="3"/>
  <c r="T24" i="6" s="1"/>
  <c r="AW17" i="3"/>
  <c r="T25" i="6" s="1"/>
  <c r="AY17" i="3"/>
  <c r="T26" i="6" s="1"/>
  <c r="BA17" i="3"/>
  <c r="T27" i="6" s="1"/>
  <c r="BC17" i="3"/>
  <c r="T28" i="6" s="1"/>
  <c r="BE17" i="3"/>
  <c r="T29" i="6" s="1"/>
  <c r="BG17" i="3"/>
  <c r="T30" i="6" s="1"/>
  <c r="BI17" i="3"/>
  <c r="BK17" i="3"/>
  <c r="BL17" i="3"/>
  <c r="BM17" i="3"/>
  <c r="BN17" i="3" s="1"/>
  <c r="BO17" i="3"/>
  <c r="BS17" i="3"/>
  <c r="BU17" i="3"/>
  <c r="BW17"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2" i="6"/>
  <c r="U3" i="6"/>
  <c r="U4" i="6"/>
  <c r="U5" i="6"/>
  <c r="U6" i="6"/>
  <c r="U7" i="6"/>
  <c r="U8" i="6"/>
  <c r="U10" i="6"/>
  <c r="U11" i="6"/>
  <c r="U12" i="6"/>
  <c r="U13" i="6"/>
  <c r="U14" i="6"/>
  <c r="U15" i="6"/>
  <c r="U16" i="6"/>
  <c r="U17" i="6"/>
  <c r="U18" i="6"/>
  <c r="U19" i="6"/>
  <c r="U20" i="6"/>
  <c r="U21" i="6"/>
  <c r="U22" i="6"/>
  <c r="U23" i="6"/>
  <c r="U24" i="6"/>
  <c r="U25" i="6"/>
  <c r="U26" i="6"/>
  <c r="U27" i="6"/>
  <c r="U28" i="6"/>
  <c r="U29" i="6"/>
  <c r="U30" i="6"/>
  <c r="U31" i="6"/>
  <c r="C18" i="3"/>
  <c r="V2" i="6" s="1"/>
  <c r="E18" i="3"/>
  <c r="V3" i="6" s="1"/>
  <c r="G18" i="3"/>
  <c r="V4" i="6" s="1"/>
  <c r="I18" i="3"/>
  <c r="V5" i="6" s="1"/>
  <c r="K18" i="3"/>
  <c r="V6" i="6" s="1"/>
  <c r="M18" i="3"/>
  <c r="V7" i="6" s="1"/>
  <c r="O18" i="3"/>
  <c r="V8" i="6" s="1"/>
  <c r="Q18" i="3"/>
  <c r="V9" i="6" s="1"/>
  <c r="S18" i="3"/>
  <c r="V10" i="6" s="1"/>
  <c r="U18" i="3"/>
  <c r="V11" i="6" s="1"/>
  <c r="W18" i="3"/>
  <c r="V12" i="6" s="1"/>
  <c r="Y18" i="3"/>
  <c r="V13" i="6" s="1"/>
  <c r="AA18" i="3"/>
  <c r="V14" i="6" s="1"/>
  <c r="AC18" i="3"/>
  <c r="V15" i="6" s="1"/>
  <c r="AE18" i="3"/>
  <c r="V16" i="6" s="1"/>
  <c r="AG18" i="3"/>
  <c r="V17" i="6" s="1"/>
  <c r="AI18" i="3"/>
  <c r="V18" i="6" s="1"/>
  <c r="AK18" i="3"/>
  <c r="V19" i="6" s="1"/>
  <c r="AM18" i="3"/>
  <c r="V20" i="6" s="1"/>
  <c r="AO18" i="3"/>
  <c r="V21" i="6" s="1"/>
  <c r="AQ18" i="3"/>
  <c r="V22" i="6" s="1"/>
  <c r="AS18" i="3"/>
  <c r="V23" i="6" s="1"/>
  <c r="AU18" i="3"/>
  <c r="V24" i="6" s="1"/>
  <c r="AW18" i="3"/>
  <c r="V25" i="6" s="1"/>
  <c r="AY18" i="3"/>
  <c r="V26" i="6" s="1"/>
  <c r="BA18" i="3"/>
  <c r="V27" i="6" s="1"/>
  <c r="BC18" i="3"/>
  <c r="V28" i="6" s="1"/>
  <c r="BE18" i="3"/>
  <c r="V29" i="6" s="1"/>
  <c r="BG18" i="3"/>
  <c r="V30" i="6" s="1"/>
  <c r="BI18" i="3"/>
  <c r="V31" i="6" s="1"/>
  <c r="BK18" i="3"/>
  <c r="BL18" i="3"/>
  <c r="BM18" i="3"/>
  <c r="BN18" i="3" s="1"/>
  <c r="BO18" i="3"/>
  <c r="BS18" i="3"/>
  <c r="BU18" i="3"/>
  <c r="BW18" i="3"/>
  <c r="C19" i="3"/>
  <c r="E19" i="3"/>
  <c r="W3" i="6" s="1"/>
  <c r="G19" i="3"/>
  <c r="W4" i="6" s="1"/>
  <c r="I19" i="3"/>
  <c r="W5" i="6" s="1"/>
  <c r="K19" i="3"/>
  <c r="W6" i="6" s="1"/>
  <c r="M19" i="3"/>
  <c r="W7" i="6" s="1"/>
  <c r="O19" i="3"/>
  <c r="W8" i="6" s="1"/>
  <c r="Q19" i="3"/>
  <c r="W9" i="6" s="1"/>
  <c r="S19" i="3"/>
  <c r="W10" i="6" s="1"/>
  <c r="U19" i="3"/>
  <c r="W11" i="6" s="1"/>
  <c r="W19" i="3"/>
  <c r="W12" i="6" s="1"/>
  <c r="Y19" i="3"/>
  <c r="W13" i="6" s="1"/>
  <c r="AA19" i="3"/>
  <c r="W14" i="6" s="1"/>
  <c r="AC19" i="3"/>
  <c r="W15" i="6" s="1"/>
  <c r="AE19" i="3"/>
  <c r="W16" i="6" s="1"/>
  <c r="AG19" i="3"/>
  <c r="W17" i="6" s="1"/>
  <c r="AI19" i="3"/>
  <c r="W18" i="6" s="1"/>
  <c r="AK19" i="3"/>
  <c r="W19" i="6" s="1"/>
  <c r="AM19" i="3"/>
  <c r="W20" i="6" s="1"/>
  <c r="AO19" i="3"/>
  <c r="W21" i="6" s="1"/>
  <c r="AQ19" i="3"/>
  <c r="W22" i="6" s="1"/>
  <c r="AS19" i="3"/>
  <c r="W23" i="6" s="1"/>
  <c r="AU19" i="3"/>
  <c r="W24" i="6" s="1"/>
  <c r="AW19" i="3"/>
  <c r="W25" i="6" s="1"/>
  <c r="AY19" i="3"/>
  <c r="W26" i="6" s="1"/>
  <c r="BA19" i="3"/>
  <c r="W27" i="6" s="1"/>
  <c r="BC19" i="3"/>
  <c r="W28" i="6" s="1"/>
  <c r="BE19" i="3"/>
  <c r="W29" i="6" s="1"/>
  <c r="BG19" i="3"/>
  <c r="W30" i="6" s="1"/>
  <c r="BI19" i="3"/>
  <c r="W31" i="6" s="1"/>
  <c r="BK19" i="3"/>
  <c r="BL19" i="3"/>
  <c r="BM19" i="3"/>
  <c r="BN19" i="3" s="1"/>
  <c r="BO19" i="3"/>
  <c r="BS19" i="3"/>
  <c r="BU19" i="3"/>
  <c r="BW19"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0" i="3"/>
  <c r="X3"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C21" i="3"/>
  <c r="Y2" i="6" s="1"/>
  <c r="E21" i="3"/>
  <c r="Y3" i="6" s="1"/>
  <c r="G21" i="3"/>
  <c r="Y4" i="6" s="1"/>
  <c r="I21" i="3"/>
  <c r="Y5" i="6" s="1"/>
  <c r="K21" i="3"/>
  <c r="Y6" i="6" s="1"/>
  <c r="M21" i="3"/>
  <c r="Y7" i="6" s="1"/>
  <c r="O21" i="3"/>
  <c r="Y8" i="6" s="1"/>
  <c r="Q21" i="3"/>
  <c r="Y9" i="6" s="1"/>
  <c r="S21" i="3"/>
  <c r="Y10" i="6" s="1"/>
  <c r="U21" i="3"/>
  <c r="Y11" i="6" s="1"/>
  <c r="W21" i="3"/>
  <c r="Y12" i="6" s="1"/>
  <c r="Y21" i="3"/>
  <c r="Y13" i="6" s="1"/>
  <c r="AA21" i="3"/>
  <c r="Y14" i="6" s="1"/>
  <c r="AC21" i="3"/>
  <c r="Y15" i="6" s="1"/>
  <c r="AE21" i="3"/>
  <c r="Y16" i="6" s="1"/>
  <c r="AG21" i="3"/>
  <c r="Y17" i="6" s="1"/>
  <c r="AI21" i="3"/>
  <c r="Y18" i="6" s="1"/>
  <c r="AK21" i="3"/>
  <c r="Y19" i="6" s="1"/>
  <c r="AM21" i="3"/>
  <c r="Y20" i="6" s="1"/>
  <c r="AO21" i="3"/>
  <c r="Y21" i="6" s="1"/>
  <c r="AQ21" i="3"/>
  <c r="Y22" i="6" s="1"/>
  <c r="AS21" i="3"/>
  <c r="Y23" i="6" s="1"/>
  <c r="AU21" i="3"/>
  <c r="Y24" i="6" s="1"/>
  <c r="AW21" i="3"/>
  <c r="Y25" i="6" s="1"/>
  <c r="AY21" i="3"/>
  <c r="Y26" i="6" s="1"/>
  <c r="BA21" i="3"/>
  <c r="Y27" i="6" s="1"/>
  <c r="BC21" i="3"/>
  <c r="Y28" i="6" s="1"/>
  <c r="BE21" i="3"/>
  <c r="Y29" i="6" s="1"/>
  <c r="BG21" i="3"/>
  <c r="Y30" i="6" s="1"/>
  <c r="BI21" i="3"/>
  <c r="Y31" i="6" s="1"/>
  <c r="BK21" i="3"/>
  <c r="BL21" i="3"/>
  <c r="BM21" i="3"/>
  <c r="BN21" i="3" s="1"/>
  <c r="BO21" i="3"/>
  <c r="BS21" i="3"/>
  <c r="BU21" i="3"/>
  <c r="BW21" i="3"/>
  <c r="C22" i="3"/>
  <c r="E22" i="3"/>
  <c r="Z3" i="6" s="1"/>
  <c r="G22" i="3"/>
  <c r="Z4" i="6" s="1"/>
  <c r="I22" i="3"/>
  <c r="Z5" i="6" s="1"/>
  <c r="K22" i="3"/>
  <c r="Z6" i="6" s="1"/>
  <c r="M22" i="3"/>
  <c r="Z7" i="6" s="1"/>
  <c r="O22" i="3"/>
  <c r="Z8" i="6" s="1"/>
  <c r="Q22" i="3"/>
  <c r="Z9" i="6" s="1"/>
  <c r="S22" i="3"/>
  <c r="Z10" i="6" s="1"/>
  <c r="U22" i="3"/>
  <c r="Z11" i="6" s="1"/>
  <c r="W22" i="3"/>
  <c r="Z12" i="6" s="1"/>
  <c r="Y22" i="3"/>
  <c r="Z13" i="6" s="1"/>
  <c r="AA22" i="3"/>
  <c r="Z14" i="6" s="1"/>
  <c r="AC22" i="3"/>
  <c r="Z15" i="6" s="1"/>
  <c r="AE22" i="3"/>
  <c r="Z16" i="6" s="1"/>
  <c r="AG22" i="3"/>
  <c r="Z17" i="6" s="1"/>
  <c r="AI22" i="3"/>
  <c r="Z18" i="6" s="1"/>
  <c r="AK22" i="3"/>
  <c r="Z19" i="6" s="1"/>
  <c r="AM22" i="3"/>
  <c r="Z20" i="6" s="1"/>
  <c r="AO22" i="3"/>
  <c r="Z21" i="6" s="1"/>
  <c r="AQ22" i="3"/>
  <c r="Z22" i="6" s="1"/>
  <c r="AS22" i="3"/>
  <c r="Z23" i="6" s="1"/>
  <c r="AU22" i="3"/>
  <c r="Z24" i="6" s="1"/>
  <c r="AW22" i="3"/>
  <c r="Z25" i="6" s="1"/>
  <c r="AY22" i="3"/>
  <c r="Z26" i="6" s="1"/>
  <c r="BA22" i="3"/>
  <c r="Z27" i="6" s="1"/>
  <c r="BC22" i="3"/>
  <c r="Z28" i="6" s="1"/>
  <c r="BE22" i="3"/>
  <c r="Z29" i="6" s="1"/>
  <c r="BG22" i="3"/>
  <c r="Z30" i="6" s="1"/>
  <c r="BI22" i="3"/>
  <c r="Z31" i="6" s="1"/>
  <c r="BK22" i="3"/>
  <c r="BL22" i="3"/>
  <c r="BM22" i="3"/>
  <c r="BN22" i="3" s="1"/>
  <c r="BO22" i="3"/>
  <c r="BS22" i="3"/>
  <c r="BU22" i="3"/>
  <c r="BW22"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5" i="6"/>
  <c r="AA6" i="6"/>
  <c r="AA7" i="6"/>
  <c r="AA8" i="6"/>
  <c r="AA9" i="6"/>
  <c r="AA10" i="6"/>
  <c r="AA11" i="6"/>
  <c r="AA12" i="6"/>
  <c r="AA13" i="6"/>
  <c r="AA14" i="6"/>
  <c r="AA15" i="6"/>
  <c r="AA16" i="6"/>
  <c r="AA17" i="6"/>
  <c r="AA18" i="6"/>
  <c r="AA19" i="6"/>
  <c r="AA20" i="6"/>
  <c r="AA22" i="6"/>
  <c r="AA23" i="6"/>
  <c r="AA24" i="6"/>
  <c r="AA25" i="6"/>
  <c r="AA26" i="6"/>
  <c r="AA27" i="6"/>
  <c r="AA28" i="6"/>
  <c r="AA29" i="6"/>
  <c r="AA30" i="6"/>
  <c r="AA31" i="6"/>
  <c r="C23" i="3"/>
  <c r="E23" i="3"/>
  <c r="AB3" i="6" s="1"/>
  <c r="G23" i="3"/>
  <c r="AB4" i="6" s="1"/>
  <c r="I23" i="3"/>
  <c r="AB5" i="6" s="1"/>
  <c r="K23" i="3"/>
  <c r="AB6" i="6" s="1"/>
  <c r="M23" i="3"/>
  <c r="AB7" i="6" s="1"/>
  <c r="O23" i="3"/>
  <c r="AB8" i="6" s="1"/>
  <c r="Q23" i="3"/>
  <c r="AB9" i="6" s="1"/>
  <c r="S23" i="3"/>
  <c r="AB10" i="6" s="1"/>
  <c r="U23" i="3"/>
  <c r="AB11" i="6" s="1"/>
  <c r="W23" i="3"/>
  <c r="AB12" i="6" s="1"/>
  <c r="Y23" i="3"/>
  <c r="AB13" i="6" s="1"/>
  <c r="AA23" i="3"/>
  <c r="AB14" i="6" s="1"/>
  <c r="AC23" i="3"/>
  <c r="AB15" i="6" s="1"/>
  <c r="AE23" i="3"/>
  <c r="AB16" i="6" s="1"/>
  <c r="AG23" i="3"/>
  <c r="AB17" i="6" s="1"/>
  <c r="AI23" i="3"/>
  <c r="AB18" i="6" s="1"/>
  <c r="AK23" i="3"/>
  <c r="AB19" i="6" s="1"/>
  <c r="AM23" i="3"/>
  <c r="AB20" i="6" s="1"/>
  <c r="AO23" i="3"/>
  <c r="AB21" i="6" s="1"/>
  <c r="AQ23" i="3"/>
  <c r="AB22" i="6" s="1"/>
  <c r="AS23" i="3"/>
  <c r="AB23" i="6" s="1"/>
  <c r="AU23" i="3"/>
  <c r="AB24" i="6" s="1"/>
  <c r="AW23" i="3"/>
  <c r="AB25" i="6" s="1"/>
  <c r="AY23" i="3"/>
  <c r="AB26" i="6" s="1"/>
  <c r="BA23" i="3"/>
  <c r="AB27" i="6" s="1"/>
  <c r="BC23" i="3"/>
  <c r="AB28" i="6" s="1"/>
  <c r="BE23" i="3"/>
  <c r="AB29" i="6" s="1"/>
  <c r="BG23" i="3"/>
  <c r="AB30" i="6" s="1"/>
  <c r="BI23" i="3"/>
  <c r="AB31" i="6" s="1"/>
  <c r="BK23" i="3"/>
  <c r="BL23" i="3"/>
  <c r="BM23" i="3"/>
  <c r="BN23" i="3" s="1"/>
  <c r="BO23" i="3"/>
  <c r="BS23" i="3"/>
  <c r="BU23" i="3"/>
  <c r="BW23" i="3"/>
  <c r="C24" i="3"/>
  <c r="E24" i="3"/>
  <c r="AC3" i="6" s="1"/>
  <c r="G24" i="3"/>
  <c r="I24" i="3"/>
  <c r="AC5" i="6" s="1"/>
  <c r="K24" i="3"/>
  <c r="AC6" i="6" s="1"/>
  <c r="M24" i="3"/>
  <c r="AC7" i="6" s="1"/>
  <c r="O24" i="3"/>
  <c r="AC8" i="6" s="1"/>
  <c r="Q24" i="3"/>
  <c r="AC9" i="6" s="1"/>
  <c r="S24" i="3"/>
  <c r="AC10" i="6" s="1"/>
  <c r="U24" i="3"/>
  <c r="AC11" i="6" s="1"/>
  <c r="W24" i="3"/>
  <c r="AC12" i="6" s="1"/>
  <c r="Y24" i="3"/>
  <c r="AC13" i="6" s="1"/>
  <c r="AA24" i="3"/>
  <c r="AC14" i="6" s="1"/>
  <c r="AC24" i="3"/>
  <c r="AC15" i="6" s="1"/>
  <c r="AE24" i="3"/>
  <c r="AC16" i="6" s="1"/>
  <c r="AG24" i="3"/>
  <c r="AC17" i="6" s="1"/>
  <c r="AI24" i="3"/>
  <c r="AC18" i="6" s="1"/>
  <c r="AK24" i="3"/>
  <c r="AC19" i="6" s="1"/>
  <c r="AM24" i="3"/>
  <c r="AC20" i="6" s="1"/>
  <c r="AO24" i="3"/>
  <c r="AC21" i="6" s="1"/>
  <c r="AQ24" i="3"/>
  <c r="AC22" i="6" s="1"/>
  <c r="AS24" i="3"/>
  <c r="AC23" i="6" s="1"/>
  <c r="AU24" i="3"/>
  <c r="AC24" i="6" s="1"/>
  <c r="AW24" i="3"/>
  <c r="AC25" i="6" s="1"/>
  <c r="AY24" i="3"/>
  <c r="AC26" i="6" s="1"/>
  <c r="BA24" i="3"/>
  <c r="AC27" i="6" s="1"/>
  <c r="BC24" i="3"/>
  <c r="AC28" i="6" s="1"/>
  <c r="BE24" i="3"/>
  <c r="AC29" i="6" s="1"/>
  <c r="BG24" i="3"/>
  <c r="AC30" i="6" s="1"/>
  <c r="BI24" i="3"/>
  <c r="AC31" i="6" s="1"/>
  <c r="BK24" i="3"/>
  <c r="BL24" i="3"/>
  <c r="BM24" i="3"/>
  <c r="BN24" i="3" s="1"/>
  <c r="BO24" i="3"/>
  <c r="BS24" i="3"/>
  <c r="BU24" i="3"/>
  <c r="BW24"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5" i="3"/>
  <c r="AD3" i="6"/>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C26" i="3"/>
  <c r="BX26" i="3" s="1"/>
  <c r="E26" i="3"/>
  <c r="AE3" i="6" s="1"/>
  <c r="G26" i="3"/>
  <c r="AE4" i="6" s="1"/>
  <c r="I26" i="3"/>
  <c r="AE5" i="6" s="1"/>
  <c r="K26" i="3"/>
  <c r="AE6" i="6" s="1"/>
  <c r="M26" i="3"/>
  <c r="AE7" i="6" s="1"/>
  <c r="O26" i="3"/>
  <c r="AE8" i="6" s="1"/>
  <c r="Q26" i="3"/>
  <c r="AE9" i="6" s="1"/>
  <c r="S26" i="3"/>
  <c r="AE10" i="6" s="1"/>
  <c r="U26" i="3"/>
  <c r="AE11" i="6" s="1"/>
  <c r="W26" i="3"/>
  <c r="AE12" i="6" s="1"/>
  <c r="Y26" i="3"/>
  <c r="AE13" i="6" s="1"/>
  <c r="AA26" i="3"/>
  <c r="AE14" i="6" s="1"/>
  <c r="AC26" i="3"/>
  <c r="AE15" i="6" s="1"/>
  <c r="AE26" i="3"/>
  <c r="AE16" i="6" s="1"/>
  <c r="AG26" i="3"/>
  <c r="AE17" i="6" s="1"/>
  <c r="AI26" i="3"/>
  <c r="AK26" i="3"/>
  <c r="AE19" i="6" s="1"/>
  <c r="AM26" i="3"/>
  <c r="AE20" i="6" s="1"/>
  <c r="AO26" i="3"/>
  <c r="AE21" i="6" s="1"/>
  <c r="AQ26" i="3"/>
  <c r="AE22" i="6" s="1"/>
  <c r="AS26" i="3"/>
  <c r="AE23" i="6" s="1"/>
  <c r="AU26" i="3"/>
  <c r="AE24" i="6" s="1"/>
  <c r="AW26" i="3"/>
  <c r="AE25" i="6" s="1"/>
  <c r="AY26" i="3"/>
  <c r="AE26" i="6" s="1"/>
  <c r="BA26" i="3"/>
  <c r="AE27" i="6" s="1"/>
  <c r="BC26" i="3"/>
  <c r="AE28" i="6" s="1"/>
  <c r="BE26" i="3"/>
  <c r="AE29" i="6" s="1"/>
  <c r="BG26" i="3"/>
  <c r="AE30" i="6" s="1"/>
  <c r="BI26" i="3"/>
  <c r="AE31" i="6" s="1"/>
  <c r="BK26" i="3"/>
  <c r="BL26" i="3"/>
  <c r="BM26" i="3"/>
  <c r="BN26" i="3" s="1"/>
  <c r="BO26" i="3"/>
  <c r="BS26" i="3"/>
  <c r="BU26" i="3"/>
  <c r="BW26" i="3"/>
  <c r="C27" i="3"/>
  <c r="BX27" i="3" s="1"/>
  <c r="E27" i="3"/>
  <c r="AF3" i="6" s="1"/>
  <c r="G27" i="3"/>
  <c r="AF4" i="6" s="1"/>
  <c r="I27" i="3"/>
  <c r="AF5" i="6" s="1"/>
  <c r="K27" i="3"/>
  <c r="AF6" i="6" s="1"/>
  <c r="M27" i="3"/>
  <c r="AF7" i="6" s="1"/>
  <c r="O27" i="3"/>
  <c r="AF8" i="6" s="1"/>
  <c r="Q27" i="3"/>
  <c r="AF9" i="6" s="1"/>
  <c r="S27" i="3"/>
  <c r="AF10" i="6" s="1"/>
  <c r="U27" i="3"/>
  <c r="AF11" i="6" s="1"/>
  <c r="W27" i="3"/>
  <c r="AF12" i="6" s="1"/>
  <c r="Y27" i="3"/>
  <c r="AF13" i="6" s="1"/>
  <c r="AA27" i="3"/>
  <c r="AF14" i="6" s="1"/>
  <c r="AC27" i="3"/>
  <c r="AF15" i="6" s="1"/>
  <c r="AE27" i="3"/>
  <c r="AF16" i="6" s="1"/>
  <c r="AG27" i="3"/>
  <c r="AF17" i="6" s="1"/>
  <c r="AI27" i="3"/>
  <c r="AF18" i="6" s="1"/>
  <c r="AK27" i="3"/>
  <c r="AF19" i="6" s="1"/>
  <c r="AM27" i="3"/>
  <c r="AF20" i="6" s="1"/>
  <c r="AO27" i="3"/>
  <c r="AF21" i="6" s="1"/>
  <c r="AQ27" i="3"/>
  <c r="AF22" i="6" s="1"/>
  <c r="AS27" i="3"/>
  <c r="AF23" i="6" s="1"/>
  <c r="AU27" i="3"/>
  <c r="AF24" i="6" s="1"/>
  <c r="AW27" i="3"/>
  <c r="AF25" i="6" s="1"/>
  <c r="AY27" i="3"/>
  <c r="AF26" i="6" s="1"/>
  <c r="BA27" i="3"/>
  <c r="AF27" i="6" s="1"/>
  <c r="BC27" i="3"/>
  <c r="AF28" i="6" s="1"/>
  <c r="BE27" i="3"/>
  <c r="AF29" i="6" s="1"/>
  <c r="BG27" i="3"/>
  <c r="AF30" i="6" s="1"/>
  <c r="BI27" i="3"/>
  <c r="AF31" i="6" s="1"/>
  <c r="BK27" i="3"/>
  <c r="BL27" i="3"/>
  <c r="BM27" i="3"/>
  <c r="BN27" i="3" s="1"/>
  <c r="BO27" i="3"/>
  <c r="BS27" i="3"/>
  <c r="BU27" i="3"/>
  <c r="BW27"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0" i="6"/>
  <c r="AG11" i="6"/>
  <c r="AG12" i="6"/>
  <c r="AG13" i="6"/>
  <c r="AG14" i="6"/>
  <c r="AG15" i="6"/>
  <c r="AG16" i="6"/>
  <c r="AG17" i="6"/>
  <c r="AG18" i="6"/>
  <c r="AG19" i="6"/>
  <c r="AG20" i="6"/>
  <c r="AG21" i="6"/>
  <c r="AG22" i="6"/>
  <c r="AG23" i="6"/>
  <c r="AG24" i="6"/>
  <c r="AG25" i="6"/>
  <c r="AG26" i="6"/>
  <c r="AG27" i="6"/>
  <c r="AG28" i="6"/>
  <c r="AG29" i="6"/>
  <c r="AG30" i="6"/>
  <c r="AG31" i="6"/>
  <c r="C28" i="3"/>
  <c r="AH2" i="6" s="1"/>
  <c r="E28" i="3"/>
  <c r="AH3" i="6" s="1"/>
  <c r="G28" i="3"/>
  <c r="AH4" i="6" s="1"/>
  <c r="I28" i="3"/>
  <c r="AH5" i="6" s="1"/>
  <c r="K28" i="3"/>
  <c r="AH6" i="6" s="1"/>
  <c r="M28" i="3"/>
  <c r="AH7" i="6" s="1"/>
  <c r="O28" i="3"/>
  <c r="AH8" i="6" s="1"/>
  <c r="S28" i="3"/>
  <c r="AH10" i="6" s="1"/>
  <c r="U28" i="3"/>
  <c r="AH11" i="6" s="1"/>
  <c r="W28" i="3"/>
  <c r="AH12" i="6" s="1"/>
  <c r="Y28" i="3"/>
  <c r="AH13" i="6" s="1"/>
  <c r="AA28" i="3"/>
  <c r="AH14" i="6" s="1"/>
  <c r="AC28" i="3"/>
  <c r="AH15" i="6" s="1"/>
  <c r="AE28" i="3"/>
  <c r="AH16" i="6" s="1"/>
  <c r="AG28" i="3"/>
  <c r="AH17" i="6" s="1"/>
  <c r="AI28" i="3"/>
  <c r="AH18" i="6" s="1"/>
  <c r="AK28" i="3"/>
  <c r="AH19" i="6" s="1"/>
  <c r="AM28" i="3"/>
  <c r="AH20" i="6" s="1"/>
  <c r="AO28" i="3"/>
  <c r="AH21" i="6" s="1"/>
  <c r="AQ28" i="3"/>
  <c r="AH22" i="6" s="1"/>
  <c r="AS28" i="3"/>
  <c r="AH23" i="6" s="1"/>
  <c r="AU28" i="3"/>
  <c r="AH24" i="6" s="1"/>
  <c r="AW28" i="3"/>
  <c r="AH25" i="6" s="1"/>
  <c r="AY28" i="3"/>
  <c r="AH26" i="6" s="1"/>
  <c r="BA28" i="3"/>
  <c r="AH27" i="6" s="1"/>
  <c r="BC28" i="3"/>
  <c r="AH28" i="6" s="1"/>
  <c r="BE28" i="3"/>
  <c r="AH29" i="6" s="1"/>
  <c r="BG28" i="3"/>
  <c r="AH30" i="6" s="1"/>
  <c r="BI28" i="3"/>
  <c r="AH31" i="6" s="1"/>
  <c r="BK28" i="3"/>
  <c r="BL28" i="3"/>
  <c r="BM28" i="3"/>
  <c r="BN28" i="3" s="1"/>
  <c r="BO28" i="3"/>
  <c r="BS28" i="3"/>
  <c r="BU28" i="3"/>
  <c r="BW28" i="3"/>
  <c r="C29" i="3"/>
  <c r="E29" i="3"/>
  <c r="AI3" i="6" s="1"/>
  <c r="G29" i="3"/>
  <c r="AI4" i="6" s="1"/>
  <c r="I29" i="3"/>
  <c r="AI5" i="6" s="1"/>
  <c r="K29" i="3"/>
  <c r="AI6" i="6" s="1"/>
  <c r="M29" i="3"/>
  <c r="AI7" i="6" s="1"/>
  <c r="O29" i="3"/>
  <c r="AI8" i="6" s="1"/>
  <c r="Q29" i="3"/>
  <c r="AI9" i="6" s="1"/>
  <c r="S29" i="3"/>
  <c r="AI10" i="6" s="1"/>
  <c r="U29" i="3"/>
  <c r="AI11" i="6" s="1"/>
  <c r="W29" i="3"/>
  <c r="AI12" i="6" s="1"/>
  <c r="Y29" i="3"/>
  <c r="AI13" i="6" s="1"/>
  <c r="AA29" i="3"/>
  <c r="AI14" i="6" s="1"/>
  <c r="AC29" i="3"/>
  <c r="AI15" i="6" s="1"/>
  <c r="AE29" i="3"/>
  <c r="AI16" i="6" s="1"/>
  <c r="AG29" i="3"/>
  <c r="AI17" i="6" s="1"/>
  <c r="AI29" i="3"/>
  <c r="AI18" i="6" s="1"/>
  <c r="AK29" i="3"/>
  <c r="AI19" i="6" s="1"/>
  <c r="AM29" i="3"/>
  <c r="AI20" i="6" s="1"/>
  <c r="AO29" i="3"/>
  <c r="AI21" i="6" s="1"/>
  <c r="AQ29" i="3"/>
  <c r="AI22" i="6" s="1"/>
  <c r="AS29" i="3"/>
  <c r="AI23" i="6" s="1"/>
  <c r="AU29" i="3"/>
  <c r="AI24" i="6" s="1"/>
  <c r="AW29" i="3"/>
  <c r="AI25" i="6" s="1"/>
  <c r="AY29" i="3"/>
  <c r="AI26" i="6" s="1"/>
  <c r="BA29" i="3"/>
  <c r="AI27" i="6" s="1"/>
  <c r="BC29" i="3"/>
  <c r="AI28" i="6" s="1"/>
  <c r="BE29" i="3"/>
  <c r="AI29" i="6" s="1"/>
  <c r="BG29" i="3"/>
  <c r="AI30" i="6" s="1"/>
  <c r="BI29" i="3"/>
  <c r="AI31" i="6" s="1"/>
  <c r="BK29" i="3"/>
  <c r="BL29" i="3"/>
  <c r="BM29" i="3"/>
  <c r="BN29" i="3" s="1"/>
  <c r="BO29" i="3"/>
  <c r="BS29" i="3"/>
  <c r="BU29" i="3"/>
  <c r="BW29"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0" i="3"/>
  <c r="AJ3" i="6"/>
  <c r="AJ4" i="6"/>
  <c r="AJ5" i="6"/>
  <c r="AJ7" i="6"/>
  <c r="AJ8" i="6"/>
  <c r="AJ9" i="6"/>
  <c r="AJ10" i="6"/>
  <c r="AJ11" i="6"/>
  <c r="AJ12" i="6"/>
  <c r="AJ13" i="6"/>
  <c r="AJ14" i="6"/>
  <c r="AJ15" i="6"/>
  <c r="AJ16" i="6"/>
  <c r="AJ17" i="6"/>
  <c r="AJ18" i="6"/>
  <c r="AJ19" i="6"/>
  <c r="AJ20" i="6"/>
  <c r="AJ21" i="6"/>
  <c r="AJ22" i="6"/>
  <c r="AJ23" i="6"/>
  <c r="AJ24" i="6"/>
  <c r="AJ25" i="6"/>
  <c r="AJ26" i="6"/>
  <c r="AJ27" i="6"/>
  <c r="AJ28" i="6"/>
  <c r="AJ29" i="6"/>
  <c r="AJ30" i="6"/>
  <c r="AJ31" i="6"/>
  <c r="C31" i="3"/>
  <c r="E31" i="3"/>
  <c r="AK3" i="6" s="1"/>
  <c r="G31" i="3"/>
  <c r="AK4" i="6" s="1"/>
  <c r="I31" i="3"/>
  <c r="AK5" i="6" s="1"/>
  <c r="K31" i="3"/>
  <c r="AK6" i="6" s="1"/>
  <c r="M31" i="3"/>
  <c r="AK7" i="6" s="1"/>
  <c r="O31" i="3"/>
  <c r="AK8" i="6" s="1"/>
  <c r="Q31" i="3"/>
  <c r="AK9" i="6" s="1"/>
  <c r="S31" i="3"/>
  <c r="AK10" i="6" s="1"/>
  <c r="U31" i="3"/>
  <c r="AK11" i="6" s="1"/>
  <c r="W31" i="3"/>
  <c r="AK12" i="6" s="1"/>
  <c r="Y31" i="3"/>
  <c r="AK13" i="6" s="1"/>
  <c r="AA31" i="3"/>
  <c r="AK14" i="6" s="1"/>
  <c r="AC31" i="3"/>
  <c r="AK15" i="6" s="1"/>
  <c r="AE31" i="3"/>
  <c r="AK16" i="6" s="1"/>
  <c r="AG31" i="3"/>
  <c r="AK17" i="6" s="1"/>
  <c r="AI31" i="3"/>
  <c r="AK18" i="6" s="1"/>
  <c r="AK31" i="3"/>
  <c r="AK19" i="6" s="1"/>
  <c r="AM31" i="3"/>
  <c r="AK20" i="6" s="1"/>
  <c r="AO31" i="3"/>
  <c r="AK21" i="6" s="1"/>
  <c r="AQ31" i="3"/>
  <c r="AK22" i="6" s="1"/>
  <c r="AS31" i="3"/>
  <c r="AK23" i="6" s="1"/>
  <c r="AU31" i="3"/>
  <c r="AK24" i="6" s="1"/>
  <c r="AW31" i="3"/>
  <c r="AK25" i="6" s="1"/>
  <c r="AY31" i="3"/>
  <c r="AK26" i="6" s="1"/>
  <c r="BA31" i="3"/>
  <c r="AK27" i="6" s="1"/>
  <c r="BC31" i="3"/>
  <c r="AK28" i="6" s="1"/>
  <c r="BE31" i="3"/>
  <c r="AK29" i="6" s="1"/>
  <c r="BG31" i="3"/>
  <c r="AK30" i="6" s="1"/>
  <c r="BI31" i="3"/>
  <c r="AK31" i="6" s="1"/>
  <c r="BK31" i="3"/>
  <c r="BL31" i="3"/>
  <c r="BM31" i="3"/>
  <c r="BN31" i="3" s="1"/>
  <c r="BO31" i="3"/>
  <c r="BS31" i="3"/>
  <c r="BU31" i="3"/>
  <c r="BW31" i="3"/>
  <c r="C32" i="3"/>
  <c r="BX32" i="3" s="1"/>
  <c r="E32" i="3"/>
  <c r="AL3" i="6" s="1"/>
  <c r="G32" i="3"/>
  <c r="AL4" i="6" s="1"/>
  <c r="I32" i="3"/>
  <c r="AL5" i="6" s="1"/>
  <c r="K32" i="3"/>
  <c r="M32" i="3"/>
  <c r="AL7" i="6" s="1"/>
  <c r="O32" i="3"/>
  <c r="AL8" i="6" s="1"/>
  <c r="Q32" i="3"/>
  <c r="AL9" i="6" s="1"/>
  <c r="S32" i="3"/>
  <c r="AL10" i="6" s="1"/>
  <c r="U32" i="3"/>
  <c r="AL11" i="6" s="1"/>
  <c r="W32" i="3"/>
  <c r="AL12" i="6" s="1"/>
  <c r="Y32" i="3"/>
  <c r="AL13" i="6" s="1"/>
  <c r="AA32" i="3"/>
  <c r="AL14" i="6" s="1"/>
  <c r="AC32" i="3"/>
  <c r="AL15" i="6" s="1"/>
  <c r="AE32" i="3"/>
  <c r="AL16" i="6" s="1"/>
  <c r="AG32" i="3"/>
  <c r="AL17" i="6" s="1"/>
  <c r="AI32" i="3"/>
  <c r="AL18" i="6" s="1"/>
  <c r="AK32" i="3"/>
  <c r="AL19" i="6" s="1"/>
  <c r="AM32" i="3"/>
  <c r="AL20" i="6" s="1"/>
  <c r="AO32" i="3"/>
  <c r="AL21" i="6" s="1"/>
  <c r="AQ32" i="3"/>
  <c r="AL22" i="6" s="1"/>
  <c r="AS32" i="3"/>
  <c r="AL23" i="6" s="1"/>
  <c r="AU32" i="3"/>
  <c r="AL24" i="6" s="1"/>
  <c r="AW32" i="3"/>
  <c r="AL25" i="6" s="1"/>
  <c r="AY32" i="3"/>
  <c r="AL26" i="6" s="1"/>
  <c r="BA32" i="3"/>
  <c r="AL27" i="6" s="1"/>
  <c r="BC32" i="3"/>
  <c r="AL28" i="6" s="1"/>
  <c r="BE32" i="3"/>
  <c r="AL29" i="6" s="1"/>
  <c r="BG32" i="3"/>
  <c r="AL30" i="6" s="1"/>
  <c r="BI32" i="3"/>
  <c r="AL31" i="6" s="1"/>
  <c r="BK32" i="3"/>
  <c r="BL32" i="3"/>
  <c r="BM32" i="3"/>
  <c r="BN32" i="3" s="1"/>
  <c r="BO32" i="3"/>
  <c r="BS32" i="3"/>
  <c r="BU32" i="3"/>
  <c r="BW32"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3" i="6"/>
  <c r="AM4" i="6"/>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C33" i="3"/>
  <c r="BX33" i="3" s="1"/>
  <c r="E33" i="3"/>
  <c r="AN3" i="6" s="1"/>
  <c r="G33" i="3"/>
  <c r="AN4" i="6" s="1"/>
  <c r="I33" i="3"/>
  <c r="AN5" i="6" s="1"/>
  <c r="K33" i="3"/>
  <c r="M33" i="3"/>
  <c r="AN7" i="6" s="1"/>
  <c r="O33" i="3"/>
  <c r="AN8" i="6" s="1"/>
  <c r="Q33" i="3"/>
  <c r="AN9" i="6" s="1"/>
  <c r="S33" i="3"/>
  <c r="AN10" i="6" s="1"/>
  <c r="U33" i="3"/>
  <c r="AN11" i="6" s="1"/>
  <c r="W33" i="3"/>
  <c r="AN12" i="6" s="1"/>
  <c r="Y33" i="3"/>
  <c r="AN13" i="6" s="1"/>
  <c r="AA33" i="3"/>
  <c r="AN14" i="6" s="1"/>
  <c r="AC33" i="3"/>
  <c r="AN15" i="6" s="1"/>
  <c r="AE33" i="3"/>
  <c r="AN16" i="6" s="1"/>
  <c r="AG33" i="3"/>
  <c r="AN17" i="6" s="1"/>
  <c r="AI33" i="3"/>
  <c r="AN18" i="6" s="1"/>
  <c r="AK33" i="3"/>
  <c r="AN19" i="6" s="1"/>
  <c r="AM33" i="3"/>
  <c r="AN20" i="6" s="1"/>
  <c r="AO33" i="3"/>
  <c r="AN21" i="6" s="1"/>
  <c r="AQ33" i="3"/>
  <c r="AN22" i="6" s="1"/>
  <c r="AS33" i="3"/>
  <c r="AN23" i="6" s="1"/>
  <c r="AU33" i="3"/>
  <c r="AN24" i="6" s="1"/>
  <c r="AW33" i="3"/>
  <c r="AN25" i="6" s="1"/>
  <c r="AY33" i="3"/>
  <c r="AN26" i="6" s="1"/>
  <c r="BA33" i="3"/>
  <c r="AN27" i="6" s="1"/>
  <c r="BC33" i="3"/>
  <c r="AN28" i="6" s="1"/>
  <c r="BE33" i="3"/>
  <c r="AN29" i="6" s="1"/>
  <c r="BG33" i="3"/>
  <c r="AN30" i="6" s="1"/>
  <c r="BI33" i="3"/>
  <c r="AN31" i="6" s="1"/>
  <c r="BK33" i="3"/>
  <c r="BL33" i="3"/>
  <c r="BM33" i="3"/>
  <c r="BN33" i="3" s="1"/>
  <c r="BO33" i="3"/>
  <c r="BS33" i="3"/>
  <c r="BU33" i="3"/>
  <c r="BW33" i="3"/>
  <c r="C34" i="3"/>
  <c r="AO2" i="6" s="1"/>
  <c r="E34" i="3"/>
  <c r="AO3" i="6" s="1"/>
  <c r="G34" i="3"/>
  <c r="AO4" i="6" s="1"/>
  <c r="I34" i="3"/>
  <c r="AO5" i="6" s="1"/>
  <c r="K34" i="3"/>
  <c r="AO6" i="6" s="1"/>
  <c r="M34" i="3"/>
  <c r="AO7" i="6" s="1"/>
  <c r="O34" i="3"/>
  <c r="AO8" i="6" s="1"/>
  <c r="Q34" i="3"/>
  <c r="AO9" i="6" s="1"/>
  <c r="S34" i="3"/>
  <c r="AO10" i="6" s="1"/>
  <c r="U34" i="3"/>
  <c r="AO11" i="6" s="1"/>
  <c r="W34" i="3"/>
  <c r="AO12" i="6" s="1"/>
  <c r="Y34" i="3"/>
  <c r="AO13" i="6" s="1"/>
  <c r="AA34" i="3"/>
  <c r="AO14" i="6" s="1"/>
  <c r="AC34" i="3"/>
  <c r="AO15" i="6" s="1"/>
  <c r="AE34" i="3"/>
  <c r="AO16" i="6" s="1"/>
  <c r="AG34" i="3"/>
  <c r="AO17" i="6" s="1"/>
  <c r="AI34" i="3"/>
  <c r="AO18" i="6" s="1"/>
  <c r="AK34" i="3"/>
  <c r="AO19" i="6" s="1"/>
  <c r="AM34" i="3"/>
  <c r="AO20" i="6" s="1"/>
  <c r="AO34" i="3"/>
  <c r="AO21" i="6" s="1"/>
  <c r="AQ34" i="3"/>
  <c r="AO22" i="6" s="1"/>
  <c r="AS34" i="3"/>
  <c r="AO23" i="6" s="1"/>
  <c r="AU34" i="3"/>
  <c r="AO24" i="6" s="1"/>
  <c r="AW34" i="3"/>
  <c r="AO25" i="6" s="1"/>
  <c r="AY34" i="3"/>
  <c r="AO26" i="6" s="1"/>
  <c r="BA34" i="3"/>
  <c r="AO27" i="6" s="1"/>
  <c r="BC34" i="3"/>
  <c r="AO28" i="6" s="1"/>
  <c r="BE34" i="3"/>
  <c r="AO29" i="6" s="1"/>
  <c r="BG34" i="3"/>
  <c r="AO30" i="6" s="1"/>
  <c r="BI34" i="3"/>
  <c r="AO31" i="6" s="1"/>
  <c r="BK34" i="3"/>
  <c r="BL34" i="3"/>
  <c r="BM34" i="3"/>
  <c r="BN34" i="3" s="1"/>
  <c r="BO34" i="3"/>
  <c r="BS34" i="3"/>
  <c r="BU34" i="3"/>
  <c r="BW34"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6" i="3"/>
  <c r="BS36" i="3"/>
  <c r="BL37" i="3"/>
  <c r="BS37" i="3"/>
  <c r="BL38" i="3"/>
  <c r="BS38" i="3"/>
  <c r="BL39" i="3"/>
  <c r="BS39" i="3"/>
  <c r="BL40" i="3"/>
  <c r="BS40" i="3"/>
  <c r="BL41" i="3"/>
  <c r="BS41" i="3"/>
  <c r="BL42" i="3"/>
  <c r="BS42" i="3"/>
  <c r="BL43" i="3"/>
  <c r="BS43" i="3"/>
  <c r="BL44" i="3"/>
  <c r="BS44" i="3"/>
  <c r="BL45" i="3"/>
  <c r="BS45" i="3"/>
  <c r="C2" i="6"/>
  <c r="D2" i="6"/>
  <c r="C3" i="6"/>
  <c r="D3" i="6"/>
  <c r="E3" i="6"/>
  <c r="C4" i="6"/>
  <c r="E4" i="6"/>
  <c r="C5" i="6"/>
  <c r="O5" i="6"/>
  <c r="C6" i="6"/>
  <c r="E6" i="6"/>
  <c r="F6" i="6"/>
  <c r="C7" i="6"/>
  <c r="F7" i="6"/>
  <c r="T7" i="6"/>
  <c r="C8" i="6"/>
  <c r="E8" i="6"/>
  <c r="C9" i="6"/>
  <c r="U9" i="6"/>
  <c r="C10" i="6"/>
  <c r="E10" i="6"/>
  <c r="C11" i="6"/>
  <c r="E11" i="6"/>
  <c r="Q11" i="6"/>
  <c r="C12" i="6"/>
  <c r="F12" i="6"/>
  <c r="C13" i="6"/>
  <c r="E13" i="6"/>
  <c r="O13" i="6"/>
  <c r="C14" i="6"/>
  <c r="D14" i="6"/>
  <c r="E14" i="6"/>
  <c r="C15" i="6"/>
  <c r="D15" i="6"/>
  <c r="F15" i="6"/>
  <c r="J15" i="6"/>
  <c r="C16" i="6"/>
  <c r="D16" i="6"/>
  <c r="E16" i="6"/>
  <c r="F16" i="6"/>
  <c r="C17" i="6"/>
  <c r="F17" i="6"/>
  <c r="J17" i="6"/>
  <c r="O17" i="6"/>
  <c r="C18" i="6"/>
  <c r="E18" i="6"/>
  <c r="F18" i="6"/>
  <c r="AE18" i="6"/>
  <c r="C19" i="6"/>
  <c r="E19" i="6"/>
  <c r="C20" i="6"/>
  <c r="E20" i="6"/>
  <c r="M20" i="6"/>
  <c r="S20" i="6"/>
  <c r="C21" i="6"/>
  <c r="R21" i="6"/>
  <c r="AA21" i="6"/>
  <c r="C22" i="6"/>
  <c r="R22" i="6"/>
  <c r="C23" i="6"/>
  <c r="C24" i="6"/>
  <c r="J24" i="6"/>
  <c r="R24" i="6"/>
  <c r="C25" i="6"/>
  <c r="F25" i="6"/>
  <c r="I25" i="6"/>
  <c r="O25" i="6"/>
  <c r="C26" i="6"/>
  <c r="D26" i="6"/>
  <c r="C27" i="6"/>
  <c r="D27" i="6"/>
  <c r="E27" i="6"/>
  <c r="C28" i="6"/>
  <c r="M28" i="6"/>
  <c r="C29" i="6"/>
  <c r="C30" i="6"/>
  <c r="E30" i="6"/>
  <c r="F30" i="6"/>
  <c r="C31" i="6"/>
  <c r="E31" i="6"/>
  <c r="T31" i="6"/>
  <c r="AG2" i="4"/>
  <c r="AH2" i="4"/>
  <c r="AI2" i="4"/>
  <c r="AJ2" i="4" s="1"/>
  <c r="AK2" i="4"/>
  <c r="AL2" i="4"/>
  <c r="AM2" i="4"/>
  <c r="AG3" i="4"/>
  <c r="AH3" i="4"/>
  <c r="AI3" i="4"/>
  <c r="AJ3" i="4" s="1"/>
  <c r="AK3" i="4"/>
  <c r="AL3" i="4"/>
  <c r="AM3" i="4"/>
  <c r="AG4" i="4"/>
  <c r="AH4" i="4"/>
  <c r="AI4" i="4"/>
  <c r="AJ4" i="4"/>
  <c r="AK4" i="4"/>
  <c r="AL4" i="4"/>
  <c r="AM4" i="4"/>
  <c r="AG5" i="4"/>
  <c r="AH5" i="4"/>
  <c r="AI5" i="4"/>
  <c r="AJ5" i="4"/>
  <c r="AK5" i="4"/>
  <c r="AL5" i="4"/>
  <c r="AM5" i="4"/>
  <c r="AG6" i="4"/>
  <c r="AG7" i="4"/>
  <c r="AH7" i="4"/>
  <c r="AI7" i="4"/>
  <c r="AJ7" i="4" s="1"/>
  <c r="AK7" i="4"/>
  <c r="AL7" i="4"/>
  <c r="AM7" i="4"/>
  <c r="AG8" i="4"/>
  <c r="AH8" i="4"/>
  <c r="AI8" i="4"/>
  <c r="AJ8" i="4" s="1"/>
  <c r="AK8" i="4"/>
  <c r="AL8" i="4"/>
  <c r="AM8" i="4"/>
  <c r="AG9" i="4"/>
  <c r="AH9" i="4"/>
  <c r="AI9" i="4"/>
  <c r="AJ9" i="4" s="1"/>
  <c r="AK9" i="4"/>
  <c r="AL9" i="4"/>
  <c r="AM9" i="4"/>
  <c r="B10" i="4"/>
  <c r="C10" i="4"/>
  <c r="D10" i="4"/>
  <c r="E10" i="4"/>
  <c r="F10" i="4"/>
  <c r="G10" i="4"/>
  <c r="H10" i="4"/>
  <c r="I10" i="4"/>
  <c r="J10" i="4"/>
  <c r="K10" i="4"/>
  <c r="L10" i="4"/>
  <c r="M10" i="4"/>
  <c r="N10" i="4"/>
  <c r="O10" i="4"/>
  <c r="AE10" i="4"/>
  <c r="B11" i="4"/>
  <c r="C11" i="4"/>
  <c r="D11" i="4"/>
  <c r="E11" i="4"/>
  <c r="F11" i="4"/>
  <c r="G11" i="4"/>
  <c r="H11" i="4"/>
  <c r="I11" i="4"/>
  <c r="J11" i="4"/>
  <c r="K11" i="4"/>
  <c r="L11" i="4"/>
  <c r="H12" i="7" s="1"/>
  <c r="M11" i="4"/>
  <c r="N11" i="4"/>
  <c r="O11" i="4"/>
  <c r="AE11" i="4"/>
  <c r="B12" i="4"/>
  <c r="C12" i="4"/>
  <c r="D12" i="4"/>
  <c r="E12" i="4"/>
  <c r="H5" i="7" s="1"/>
  <c r="F12" i="4"/>
  <c r="G12" i="4"/>
  <c r="H12" i="4"/>
  <c r="I12" i="4"/>
  <c r="J12" i="4"/>
  <c r="K12" i="4"/>
  <c r="L12" i="4"/>
  <c r="M12" i="4"/>
  <c r="N12" i="4"/>
  <c r="O12" i="4"/>
  <c r="AE12" i="4"/>
  <c r="A2" i="5"/>
  <c r="A14" i="5" s="1"/>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H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H7" i="7" l="1"/>
  <c r="H8" i="7"/>
  <c r="H15" i="7"/>
  <c r="H11" i="7"/>
  <c r="H3" i="7"/>
  <c r="H14" i="7"/>
  <c r="S2" i="6"/>
  <c r="BX28" i="3"/>
  <c r="H2" i="6"/>
  <c r="AL2" i="6"/>
  <c r="Q2" i="6"/>
  <c r="M2" i="6"/>
  <c r="BV29" i="3"/>
  <c r="AI2" i="6"/>
  <c r="AE2" i="6"/>
  <c r="H10" i="7"/>
  <c r="BR19" i="3"/>
  <c r="H9" i="7"/>
  <c r="BR29" i="3"/>
  <c r="H13" i="7"/>
  <c r="H4" i="7"/>
  <c r="BV28" i="3"/>
  <c r="AA2" i="5"/>
  <c r="AQ7" i="5"/>
  <c r="A22" i="5"/>
  <c r="E2" i="6"/>
  <c r="AL6" i="4"/>
  <c r="BR24" i="3"/>
  <c r="A26" i="5"/>
  <c r="AM6" i="4"/>
  <c r="AY6" i="5"/>
  <c r="AE2" i="5"/>
  <c r="AD2" i="6"/>
  <c r="BX29"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19" i="3"/>
  <c r="W2" i="6"/>
  <c r="AJ2" i="6"/>
  <c r="BR27" i="3"/>
  <c r="BV27" i="3"/>
  <c r="BX21" i="3"/>
  <c r="BP29" i="3"/>
  <c r="BQ29" i="3" s="1"/>
  <c r="AN2" i="6"/>
  <c r="BR28" i="3"/>
  <c r="I2" i="6"/>
  <c r="F2" i="6"/>
  <c r="H2" i="5"/>
  <c r="AC2" i="6"/>
  <c r="G2" i="6"/>
  <c r="BV6" i="3"/>
  <c r="BX9" i="3"/>
  <c r="BP16" i="3"/>
  <c r="BQ16" i="3" s="1"/>
  <c r="AG2" i="6"/>
  <c r="BT9" i="3"/>
  <c r="BP6" i="3"/>
  <c r="BQ6" i="3" s="1"/>
  <c r="AF2" i="6"/>
  <c r="BX24" i="3"/>
  <c r="Q6" i="6"/>
  <c r="BP14" i="3"/>
  <c r="BQ14" i="3" s="1"/>
  <c r="BV18" i="3"/>
  <c r="BR14" i="3"/>
  <c r="BT7" i="3"/>
  <c r="J3" i="6"/>
  <c r="BV33" i="3"/>
  <c r="AM2" i="6"/>
  <c r="BV32" i="3"/>
  <c r="BP31" i="3"/>
  <c r="BQ31" i="3" s="1"/>
  <c r="BX31" i="3"/>
  <c r="AK2" i="6"/>
  <c r="BR31" i="3"/>
  <c r="BT31" i="3"/>
  <c r="BV31" i="3"/>
  <c r="X2" i="6"/>
  <c r="BP17" i="3"/>
  <c r="BQ17" i="3" s="1"/>
  <c r="BT14" i="3"/>
  <c r="BP11" i="3"/>
  <c r="BQ11" i="3" s="1"/>
  <c r="BR11" i="3"/>
  <c r="BT5" i="3"/>
  <c r="BP5" i="3"/>
  <c r="BQ5" i="3" s="1"/>
  <c r="F3" i="6"/>
  <c r="BT3" i="3"/>
  <c r="BV3" i="3"/>
  <c r="BP3" i="3"/>
  <c r="BQ3" i="3" s="1"/>
  <c r="AK6" i="4"/>
  <c r="T3" i="6"/>
  <c r="BR17" i="3"/>
  <c r="BP13" i="3"/>
  <c r="BQ13" i="3" s="1"/>
  <c r="BX13" i="3"/>
  <c r="BR13" i="3"/>
  <c r="BT13" i="3"/>
  <c r="P2" i="6"/>
  <c r="BV13" i="3"/>
  <c r="BP7" i="3"/>
  <c r="BQ7" i="3" s="1"/>
  <c r="A24" i="5"/>
  <c r="A16" i="5"/>
  <c r="A8" i="5"/>
  <c r="H2" i="7"/>
  <c r="A29" i="5"/>
  <c r="A21" i="5"/>
  <c r="A13" i="5"/>
  <c r="A5" i="5"/>
  <c r="AI6" i="4"/>
  <c r="AJ6" i="4" s="1"/>
  <c r="AA4" i="6"/>
  <c r="BV21" i="3"/>
  <c r="BP21" i="3"/>
  <c r="BQ21" i="3" s="1"/>
  <c r="BT18" i="3"/>
  <c r="BT16" i="3"/>
  <c r="BT11" i="3"/>
  <c r="BP10" i="3"/>
  <c r="BQ10" i="3" s="1"/>
  <c r="BX10" i="3"/>
  <c r="L2" i="6"/>
  <c r="BR10" i="3"/>
  <c r="BT10" i="3"/>
  <c r="BV10" i="3"/>
  <c r="BR7" i="3"/>
  <c r="BT32" i="3"/>
  <c r="BR21" i="3"/>
  <c r="BV17" i="3"/>
  <c r="BR5" i="3"/>
  <c r="BV5" i="3"/>
  <c r="BR3" i="3"/>
  <c r="BT28" i="3"/>
  <c r="BR26" i="3"/>
  <c r="A23" i="5"/>
  <c r="A15" i="5"/>
  <c r="A7" i="5"/>
  <c r="AH9" i="6"/>
  <c r="BP34" i="3"/>
  <c r="BQ34" i="3" s="1"/>
  <c r="BX34" i="3"/>
  <c r="BR34" i="3"/>
  <c r="BT34" i="3"/>
  <c r="BV34" i="3"/>
  <c r="BV23" i="3"/>
  <c r="AB2" i="6"/>
  <c r="BP23" i="3"/>
  <c r="BQ23" i="3" s="1"/>
  <c r="BX23" i="3"/>
  <c r="BR23" i="3"/>
  <c r="BT23" i="3"/>
  <c r="BV22" i="3"/>
  <c r="BP22" i="3"/>
  <c r="BQ22" i="3" s="1"/>
  <c r="BX22" i="3"/>
  <c r="BR22" i="3"/>
  <c r="BT22" i="3"/>
  <c r="Z2" i="6"/>
  <c r="BP19" i="3"/>
  <c r="BQ19" i="3" s="1"/>
  <c r="BV19" i="3"/>
  <c r="BV7" i="3"/>
  <c r="BV16" i="3"/>
  <c r="AH6" i="4"/>
  <c r="BT33" i="3"/>
  <c r="A31" i="5"/>
  <c r="A28" i="5"/>
  <c r="A20" i="5"/>
  <c r="A12" i="5"/>
  <c r="A4" i="5"/>
  <c r="AJ6" i="6"/>
  <c r="BV26" i="3"/>
  <c r="AC4" i="6"/>
  <c r="BV24" i="3"/>
  <c r="BP24" i="3"/>
  <c r="BQ24" i="3" s="1"/>
  <c r="BT17" i="3"/>
  <c r="BP12" i="3"/>
  <c r="BQ12" i="3" s="1"/>
  <c r="BX12" i="3"/>
  <c r="BR12" i="3"/>
  <c r="N2" i="6"/>
  <c r="BT12" i="3"/>
  <c r="BV12" i="3"/>
  <c r="BR6" i="3"/>
  <c r="E7" i="6"/>
  <c r="AN6" i="6"/>
  <c r="BP33" i="3"/>
  <c r="BQ33" i="3" s="1"/>
  <c r="BP32" i="3"/>
  <c r="BQ32" i="3" s="1"/>
  <c r="AL6" i="6"/>
  <c r="BP26" i="3"/>
  <c r="BQ26" i="3" s="1"/>
  <c r="BP28" i="3"/>
  <c r="BQ28" i="3" s="1"/>
  <c r="A25" i="5"/>
  <c r="A17" i="5"/>
  <c r="A9" i="5"/>
  <c r="B6" i="5"/>
  <c r="BT27" i="3"/>
  <c r="BP27" i="3"/>
  <c r="BQ27" i="3" s="1"/>
  <c r="BT24" i="3"/>
  <c r="BT19" i="3"/>
  <c r="BP18" i="3"/>
  <c r="BQ18" i="3" s="1"/>
  <c r="BR16" i="3"/>
  <c r="K6" i="6"/>
  <c r="BP9" i="3"/>
  <c r="BQ9" i="3" s="1"/>
  <c r="BR33" i="3"/>
  <c r="BR32" i="3"/>
  <c r="BR9" i="3"/>
  <c r="BT29" i="3"/>
  <c r="BT26" i="3"/>
  <c r="BR18" i="3"/>
  <c r="BT6" i="3"/>
  <c r="BT21" i="3"/>
  <c r="BV14" i="3"/>
  <c r="BV11" i="3"/>
  <c r="BV9" i="3"/>
  <c r="BX18" i="3"/>
  <c r="BX17" i="3"/>
</calcChain>
</file>

<file path=xl/sharedStrings.xml><?xml version="1.0" encoding="utf-8"?>
<sst xmlns="http://schemas.openxmlformats.org/spreadsheetml/2006/main" count="298" uniqueCount="130">
  <si>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</si>
  <si>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</si>
  <si>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</si>
  <si>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</si>
  <si>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</si>
  <si>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</si>
  <si>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</si>
  <si>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</si>
  <si>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</si>
  <si>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</si>
  <si>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</si>
  <si>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</si>
  <si>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</si>
  <si>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</si>
  <si>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</si>
  <si>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</si>
  <si>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</si>
  <si>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</si>
  <si>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</si>
  <si>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</si>
  <si>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</si>
  <si>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</si>
  <si>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 xml:space="preserve">     Buccal tube length</t>
  </si>
  <si>
    <t>–</t>
  </si>
  <si>
    <t xml:space="preserve">     Stylet support insertion point</t>
  </si>
  <si>
    <t xml:space="preserve">     Buccal tube external width</t>
  </si>
  <si>
    <t xml:space="preserve">     Buccal tube internal width</t>
  </si>
  <si>
    <t>Placoid lengths</t>
  </si>
  <si>
    <t xml:space="preserve">     Macroplacoid 1</t>
  </si>
  <si>
    <t xml:space="preserve">     Macroplacoid 2</t>
  </si>
  <si>
    <t xml:space="preserve">     Macroplacoid 3</t>
  </si>
  <si>
    <t xml:space="preserve">     Macroplacoid row</t>
  </si>
  <si>
    <t xml:space="preserve">     Placoid row</t>
  </si>
  <si>
    <t xml:space="preserve">     External primary branch</t>
  </si>
  <si>
    <t xml:space="preserve">     External secondary branch</t>
  </si>
  <si>
    <t xml:space="preserve">     Internal primary branch</t>
  </si>
  <si>
    <t xml:space="preserve">     Internal secondary branch</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</si>
  <si>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</si>
  <si>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</si>
  <si>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</si>
  <si>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</si>
  <si>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</si>
  <si>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</si>
  <si>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</si>
  <si>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</si>
  <si>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</si>
  <si>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</si>
  <si>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</si>
  <si>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</si>
  <si>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</si>
  <si>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</si>
  <si>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</si>
  <si>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</si>
  <si>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</si>
  <si>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</si>
  <si>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</si>
  <si>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</si>
  <si>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</si>
  <si>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</si>
  <si>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</si>
  <si>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</si>
  <si>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</si>
  <si>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</si>
  <si>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</si>
  <si>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</si>
  <si>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</si>
  <si>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</si>
  <si>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</si>
  <si>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</si>
  <si>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</si>
  <si>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</si>
  <si>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</si>
  <si>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</si>
  <si>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</si>
  <si>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</si>
  <si>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</si>
  <si>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</si>
  <si>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</si>
  <si>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</si>
  <si>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</si>
  <si>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</si>
  <si>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</si>
  <si>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</si>
  <si>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</si>
  <si>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</si>
  <si>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</si>
  <si>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</si>
  <si>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</si>
  <si>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</si>
  <si>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</si>
  <si>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</si>
  <si>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</si>
  <si>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</si>
  <si>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</si>
  <si>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</si>
  <si>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</si>
  <si>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</si>
  <si>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</si>
  <si>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</si>
  <si>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</si>
  <si>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</si>
  <si>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</si>
  <si>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</si>
  <si>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</si>
  <si>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</si>
  <si>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</si>
  <si>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</si>
  <si>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</si>
  <si>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</si>
  <si>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</si>
  <si>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</si>
  <si>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</si>
  <si>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</si>
  <si>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</si>
  <si>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</si>
  <si>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</si>
  <si>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6.4.6/1</t>
  </si>
  <si>
    <t>6.4.6/9</t>
  </si>
  <si>
    <t>6.4.6/10</t>
  </si>
  <si>
    <t>6.4.10/1</t>
  </si>
  <si>
    <t>6.4.10/2</t>
  </si>
  <si>
    <t>6.4.10/3</t>
  </si>
  <si>
    <t>6.4.14/1</t>
  </si>
  <si>
    <t>6.4.15/1</t>
  </si>
  <si>
    <t>6.4.17/1</t>
  </si>
  <si>
    <t>6.4.18/1</t>
  </si>
  <si>
    <t xml:space="preserve">     Septulum</t>
  </si>
  <si>
    <t>BOG.6.4</t>
  </si>
  <si>
    <t>NO</t>
  </si>
  <si>
    <t>Microhypsibius minimus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</si>
</sst>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
      <sz val="8"/>
      <name val="Arial CE"/>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9">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5" fillId="2" borderId="8" xfId="0" applyNumberFormat="1" applyFont="1" applyFill="1" applyBorder="1" applyAlignment="1">
      <alignment horizontal="center"/>
    </xf>
    <xf numFmtId="164" fontId="16" fillId="2" borderId="9" xfId="0" applyNumberFormat="1" applyFont="1" applyFill="1" applyBorder="1" applyAlignment="1">
      <alignment horizontal="center"/>
    </xf>
    <xf numFmtId="164" fontId="5" fillId="0" borderId="1" xfId="0" applyNumberFormat="1" applyFont="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2" fillId="7" borderId="10" xfId="0" applyFont="1" applyFill="1" applyBorder="1" applyAlignment="1">
      <alignment horizontal="center" vertical="top" wrapText="1"/>
    </xf>
    <xf numFmtId="0" fontId="23" fillId="7" borderId="11" xfId="0" applyFont="1" applyFill="1" applyBorder="1" applyAlignment="1">
      <alignment horizontal="left" vertical="top" wrapText="1"/>
    </xf>
    <xf numFmtId="0" fontId="22" fillId="7" borderId="12" xfId="0" applyFont="1" applyFill="1" applyBorder="1" applyAlignment="1">
      <alignment horizontal="center" vertical="top" wrapText="1"/>
    </xf>
    <xf numFmtId="0" fontId="23" fillId="7" borderId="13" xfId="0" applyFont="1" applyFill="1" applyBorder="1" applyAlignment="1">
      <alignment horizontal="left" vertical="top" wrapText="1"/>
    </xf>
    <xf numFmtId="0" fontId="23" fillId="7" borderId="14" xfId="0" applyFont="1" applyFill="1" applyBorder="1" applyAlignment="1">
      <alignment horizontal="left" vertical="top" wrapText="1"/>
    </xf>
    <xf numFmtId="0" fontId="24" fillId="8" borderId="12" xfId="0" applyFont="1" applyFill="1" applyBorder="1" applyAlignment="1">
      <alignment horizontal="center" vertical="top" wrapText="1"/>
    </xf>
    <xf numFmtId="0" fontId="23" fillId="8" borderId="14" xfId="0" applyFont="1" applyFill="1" applyBorder="1" applyAlignment="1">
      <alignment horizontal="left" vertical="top" wrapText="1"/>
    </xf>
    <xf numFmtId="0" fontId="22" fillId="7" borderId="15" xfId="0" applyFont="1" applyFill="1" applyBorder="1" applyAlignment="1">
      <alignment horizontal="center" vertical="top" wrapText="1"/>
    </xf>
    <xf numFmtId="0" fontId="25"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1" fontId="19" fillId="0" borderId="1" xfId="0" applyNumberFormat="1" applyFont="1" applyBorder="1" applyAlignment="1">
      <alignment horizontal="center" vertical="top" wrapText="1"/>
    </xf>
    <xf numFmtId="164" fontId="19" fillId="0" borderId="1" xfId="0" applyNumberFormat="1" applyFont="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Alignment="1">
      <alignment horizontal="center" vertical="top" wrapText="1"/>
    </xf>
    <xf numFmtId="2" fontId="20" fillId="0" borderId="1" xfId="0" applyNumberFormat="1" applyFont="1" applyBorder="1" applyAlignment="1">
      <alignment horizontal="center" vertical="top" wrapText="1"/>
    </xf>
    <xf numFmtId="164" fontId="20" fillId="0" borderId="1" xfId="0" applyNumberFormat="1" applyFont="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Alignment="1">
      <alignment horizontal="center" vertical="top" wrapText="1"/>
    </xf>
    <xf numFmtId="1" fontId="20" fillId="0" borderId="0" xfId="0" applyNumberFormat="1" applyFont="1" applyAlignment="1">
      <alignment horizontal="center" vertical="top" wrapText="1"/>
    </xf>
    <xf numFmtId="1"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Border="1" applyAlignment="1">
      <alignment horizontal="left" vertical="top"/>
    </xf>
    <xf numFmtId="0" fontId="27" fillId="0" borderId="1" xfId="0" applyFont="1" applyBorder="1" applyAlignment="1">
      <alignment horizontal="left" vertical="top" wrapText="1"/>
    </xf>
    <xf numFmtId="0" fontId="27" fillId="0" borderId="1" xfId="0" applyFont="1" applyBorder="1" applyAlignment="1">
      <alignment horizontal="center" vertical="top"/>
    </xf>
    <xf numFmtId="49" fontId="26" fillId="0" borderId="1" xfId="0" applyNumberFormat="1" applyFont="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Border="1" applyAlignment="1">
      <alignment horizontal="center" vertical="top"/>
    </xf>
    <xf numFmtId="0" fontId="26"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center" vertical="top"/>
    </xf>
    <xf numFmtId="1" fontId="28" fillId="0" borderId="1" xfId="0" applyNumberFormat="1" applyFont="1" applyBorder="1" applyAlignment="1">
      <alignment horizontal="center" vertical="top" wrapText="1"/>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yperlink" xfId="1" builtinId="8"/>
    <cellStyle name="Normal" xfId="0" builtinId="0"/>
    <cellStyle name="Per 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77734375" style="36" customWidth="1"/>
    <col min="3" max="3" width="116.5546875" customWidth="1"/>
  </cols>
  <sheetData>
    <row r="1" spans="2:3" ht="13.8" thickBot="1" x14ac:dyDescent="0.3"/>
    <row r="2" spans="2:3" ht="19.2" customHeight="1" thickBot="1" x14ac:dyDescent="0.3">
      <c r="B2" s="175" t="s">
        <v>0</v>
      </c>
      <c r="C2" s="176"/>
    </row>
    <row r="3" spans="2:3" ht="15.6" x14ac:dyDescent="0.25">
      <c r="B3" s="143">
        <v>1</v>
      </c>
      <c r="C3" s="144" t="s">
        <v>114</v>
      </c>
    </row>
    <row r="4" spans="2:3" ht="62.4" x14ac:dyDescent="0.25">
      <c r="B4" s="145">
        <v>2</v>
      </c>
      <c r="C4" s="146" t="s">
        <v>76</v>
      </c>
    </row>
    <row r="5" spans="2:3" ht="46.8" x14ac:dyDescent="0.25">
      <c r="B5" s="143">
        <v>3</v>
      </c>
      <c r="C5" s="146" t="s">
        <v>1</v>
      </c>
    </row>
    <row r="6" spans="2:3" ht="46.8" x14ac:dyDescent="0.25">
      <c r="B6" s="145">
        <v>4</v>
      </c>
      <c r="C6" s="146" t="s">
        <v>77</v>
      </c>
    </row>
    <row r="7" spans="2:3" ht="31.2" x14ac:dyDescent="0.25">
      <c r="B7" s="143">
        <v>5</v>
      </c>
      <c r="C7" s="146" t="s">
        <v>2</v>
      </c>
    </row>
    <row r="8" spans="2:3" ht="31.2" x14ac:dyDescent="0.25">
      <c r="B8" s="145">
        <v>6</v>
      </c>
      <c r="C8" s="146" t="s">
        <v>3</v>
      </c>
    </row>
    <row r="9" spans="2:3" ht="31.2" x14ac:dyDescent="0.25">
      <c r="B9" s="143">
        <v>7</v>
      </c>
      <c r="C9" s="147" t="s">
        <v>4</v>
      </c>
    </row>
    <row r="10" spans="2:3" ht="62.4" x14ac:dyDescent="0.25">
      <c r="B10" s="148">
        <v>8</v>
      </c>
      <c r="C10" s="149" t="s">
        <v>115</v>
      </c>
    </row>
    <row r="11" spans="2:3" ht="16.2" thickBot="1" x14ac:dyDescent="0.3">
      <c r="B11" s="150">
        <v>9</v>
      </c>
      <c r="C11" s="151"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abSelected="1" topLeftCell="B1" zoomScale="205" workbookViewId="0">
      <selection activeCell="D6" sqref="D6:D7"/>
    </sheetView>
  </sheetViews>
  <sheetFormatPr defaultColWidth="8.77734375" defaultRowHeight="20.399999999999999" x14ac:dyDescent="0.35"/>
  <cols>
    <col min="1" max="1" width="3.77734375" style="111" customWidth="1"/>
    <col min="2" max="2" width="20.44140625" style="111" customWidth="1"/>
    <col min="3" max="3" width="3.77734375" style="111" customWidth="1"/>
    <col min="4" max="4" width="55.77734375" style="111" customWidth="1"/>
    <col min="5" max="16384" width="8.77734375" style="111"/>
  </cols>
  <sheetData>
    <row r="2" spans="2:4" ht="21" x14ac:dyDescent="0.35">
      <c r="B2" s="115" t="s">
        <v>6</v>
      </c>
      <c r="D2" s="112" t="s">
        <v>129</v>
      </c>
    </row>
    <row r="3" spans="2:4" ht="21" x14ac:dyDescent="0.35">
      <c r="B3" s="115" t="s">
        <v>7</v>
      </c>
      <c r="D3" s="113" t="s">
        <v>127</v>
      </c>
    </row>
    <row r="4" spans="2:4" ht="21" x14ac:dyDescent="0.35">
      <c r="B4" s="115" t="s">
        <v>8</v>
      </c>
      <c r="D4" s="113" t="s">
        <v>128</v>
      </c>
    </row>
    <row r="5" spans="2:4" ht="21" x14ac:dyDescent="0.35">
      <c r="B5" s="116"/>
      <c r="D5" s="114"/>
    </row>
    <row r="6" spans="2:4" ht="21" x14ac:dyDescent="0.35">
      <c r="B6" s="115" t="s">
        <v>9</v>
      </c>
      <c r="D6" s="113"/>
    </row>
    <row r="7" spans="2:4" ht="21" x14ac:dyDescent="0.35">
      <c r="B7" s="115" t="s">
        <v>10</v>
      </c>
      <c r="D7" s="113"/>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5"/>
  <sheetViews>
    <sheetView zoomScaleNormal="100" workbookViewId="0">
      <pane xSplit="1" ySplit="2" topLeftCell="B24" activePane="bottomRight" state="frozen"/>
      <selection pane="topRight" activeCell="B1" sqref="B1"/>
      <selection pane="bottomLeft" activeCell="A3" sqref="A3"/>
      <selection pane="bottomRight" activeCell="D38" sqref="D38:E38"/>
    </sheetView>
  </sheetViews>
  <sheetFormatPr defaultColWidth="9.21875" defaultRowHeight="13.8" x14ac:dyDescent="0.3"/>
  <cols>
    <col min="1" max="1" width="32.21875" style="2" customWidth="1"/>
    <col min="2" max="3" width="6.77734375" style="125" customWidth="1"/>
    <col min="4" max="61" width="6.77734375" style="2" customWidth="1"/>
    <col min="62" max="62" width="2.77734375" style="2" customWidth="1"/>
    <col min="63" max="63" width="35.5546875" style="2" customWidth="1"/>
    <col min="64" max="64" width="3.44140625" style="2" customWidth="1"/>
    <col min="65" max="65" width="6.21875" style="2" customWidth="1"/>
    <col min="66" max="66" width="2.44140625" style="2" customWidth="1"/>
    <col min="67" max="67" width="6.21875" style="2" customWidth="1"/>
    <col min="68" max="68" width="7.5546875" style="2" customWidth="1"/>
    <col min="69" max="69" width="2.44140625" style="2" customWidth="1"/>
    <col min="70" max="70" width="7.5546875" style="2" customWidth="1"/>
    <col min="71" max="71" width="7.77734375" style="2" customWidth="1"/>
    <col min="72" max="72" width="7.5546875" style="2" customWidth="1"/>
    <col min="73" max="73" width="7.77734375" style="2" customWidth="1"/>
    <col min="74" max="74" width="7.44140625" style="2" customWidth="1"/>
    <col min="75" max="75" width="5.77734375" style="2" customWidth="1"/>
    <col min="76" max="76" width="7.5546875" style="2" customWidth="1"/>
    <col min="77" max="16384" width="9.21875" style="2"/>
  </cols>
  <sheetData>
    <row r="1" spans="1:76" ht="13.5" customHeight="1" x14ac:dyDescent="0.3">
      <c r="A1" s="1" t="s">
        <v>11</v>
      </c>
      <c r="B1" s="130" t="s">
        <v>12</v>
      </c>
      <c r="C1" s="130"/>
      <c r="D1" s="128" t="s">
        <v>116</v>
      </c>
      <c r="E1" s="128"/>
      <c r="F1" s="128" t="s">
        <v>117</v>
      </c>
      <c r="G1" s="128"/>
      <c r="H1" s="128" t="s">
        <v>118</v>
      </c>
      <c r="I1" s="128"/>
      <c r="J1" s="128" t="s">
        <v>119</v>
      </c>
      <c r="K1" s="128"/>
      <c r="L1" s="128" t="s">
        <v>120</v>
      </c>
      <c r="M1" s="128"/>
      <c r="N1" s="128" t="s">
        <v>121</v>
      </c>
      <c r="O1" s="128"/>
      <c r="P1" s="128" t="s">
        <v>122</v>
      </c>
      <c r="Q1" s="128"/>
      <c r="R1" s="128" t="s">
        <v>123</v>
      </c>
      <c r="S1" s="128"/>
      <c r="T1" s="128" t="s">
        <v>124</v>
      </c>
      <c r="U1" s="128"/>
      <c r="V1" s="128" t="s">
        <v>125</v>
      </c>
      <c r="W1" s="128"/>
      <c r="X1" s="127">
        <v>12</v>
      </c>
      <c r="Y1" s="127"/>
      <c r="Z1" s="127">
        <v>13</v>
      </c>
      <c r="AA1" s="127"/>
      <c r="AB1" s="127">
        <v>14</v>
      </c>
      <c r="AC1" s="127"/>
      <c r="AD1" s="127">
        <v>15</v>
      </c>
      <c r="AE1" s="127"/>
      <c r="AF1" s="127">
        <v>16</v>
      </c>
      <c r="AG1" s="127"/>
      <c r="AH1" s="127">
        <v>17</v>
      </c>
      <c r="AI1" s="127"/>
      <c r="AJ1" s="127">
        <v>18</v>
      </c>
      <c r="AK1" s="127"/>
      <c r="AL1" s="127">
        <v>19</v>
      </c>
      <c r="AM1" s="127"/>
      <c r="AN1" s="127">
        <v>20</v>
      </c>
      <c r="AO1" s="127"/>
      <c r="AP1" s="127">
        <v>21</v>
      </c>
      <c r="AQ1" s="127"/>
      <c r="AR1" s="127">
        <v>22</v>
      </c>
      <c r="AS1" s="127"/>
      <c r="AT1" s="127">
        <v>23</v>
      </c>
      <c r="AU1" s="127"/>
      <c r="AV1" s="127">
        <v>24</v>
      </c>
      <c r="AW1" s="127"/>
      <c r="AX1" s="127">
        <v>25</v>
      </c>
      <c r="AY1" s="127"/>
      <c r="AZ1" s="127">
        <v>26</v>
      </c>
      <c r="BA1" s="127"/>
      <c r="BB1" s="127">
        <v>27</v>
      </c>
      <c r="BC1" s="127"/>
      <c r="BD1" s="127">
        <v>28</v>
      </c>
      <c r="BE1" s="127"/>
      <c r="BF1" s="127">
        <v>29</v>
      </c>
      <c r="BG1" s="127"/>
      <c r="BH1" s="127">
        <v>30</v>
      </c>
      <c r="BI1" s="127"/>
      <c r="BK1" s="132" t="s">
        <v>13</v>
      </c>
      <c r="BL1" s="138" t="s">
        <v>14</v>
      </c>
      <c r="BM1" s="131" t="s">
        <v>15</v>
      </c>
      <c r="BN1" s="131"/>
      <c r="BO1" s="131"/>
      <c r="BP1" s="131"/>
      <c r="BQ1" s="131"/>
      <c r="BR1" s="134"/>
      <c r="BS1" s="131" t="s">
        <v>16</v>
      </c>
      <c r="BT1" s="134"/>
      <c r="BU1" s="131" t="s">
        <v>17</v>
      </c>
      <c r="BV1" s="135"/>
      <c r="BW1" s="131" t="s">
        <v>18</v>
      </c>
      <c r="BX1" s="131"/>
    </row>
    <row r="2" spans="1:76" x14ac:dyDescent="0.3">
      <c r="A2" s="3" t="s">
        <v>13</v>
      </c>
      <c r="B2" s="109" t="s">
        <v>19</v>
      </c>
      <c r="C2" s="117" t="s">
        <v>20</v>
      </c>
      <c r="D2" s="4" t="s">
        <v>19</v>
      </c>
      <c r="E2" s="17" t="s">
        <v>20</v>
      </c>
      <c r="F2" s="4" t="s">
        <v>19</v>
      </c>
      <c r="G2" s="17" t="s">
        <v>20</v>
      </c>
      <c r="H2" s="4" t="s">
        <v>19</v>
      </c>
      <c r="I2" s="17" t="s">
        <v>20</v>
      </c>
      <c r="J2" s="4" t="s">
        <v>19</v>
      </c>
      <c r="K2" s="17" t="s">
        <v>20</v>
      </c>
      <c r="L2" s="4" t="s">
        <v>19</v>
      </c>
      <c r="M2" s="17" t="s">
        <v>20</v>
      </c>
      <c r="N2" s="4" t="s">
        <v>19</v>
      </c>
      <c r="O2" s="17" t="s">
        <v>20</v>
      </c>
      <c r="P2" s="4" t="s">
        <v>19</v>
      </c>
      <c r="Q2" s="17" t="s">
        <v>20</v>
      </c>
      <c r="R2" s="4" t="s">
        <v>19</v>
      </c>
      <c r="S2" s="17" t="s">
        <v>20</v>
      </c>
      <c r="T2" s="4" t="s">
        <v>19</v>
      </c>
      <c r="U2" s="17" t="s">
        <v>20</v>
      </c>
      <c r="V2" s="4" t="s">
        <v>19</v>
      </c>
      <c r="W2" s="17" t="s">
        <v>20</v>
      </c>
      <c r="X2" s="4" t="s">
        <v>19</v>
      </c>
      <c r="Y2" s="17" t="s">
        <v>20</v>
      </c>
      <c r="Z2" s="4" t="s">
        <v>19</v>
      </c>
      <c r="AA2" s="17" t="s">
        <v>20</v>
      </c>
      <c r="AB2" s="4" t="s">
        <v>19</v>
      </c>
      <c r="AC2" s="17" t="s">
        <v>20</v>
      </c>
      <c r="AD2" s="4" t="s">
        <v>19</v>
      </c>
      <c r="AE2" s="17" t="s">
        <v>20</v>
      </c>
      <c r="AF2" s="4" t="s">
        <v>19</v>
      </c>
      <c r="AG2" s="17" t="s">
        <v>20</v>
      </c>
      <c r="AH2" s="4" t="s">
        <v>19</v>
      </c>
      <c r="AI2" s="17" t="s">
        <v>20</v>
      </c>
      <c r="AJ2" s="4" t="s">
        <v>19</v>
      </c>
      <c r="AK2" s="17" t="s">
        <v>20</v>
      </c>
      <c r="AL2" s="4" t="s">
        <v>19</v>
      </c>
      <c r="AM2" s="17" t="s">
        <v>20</v>
      </c>
      <c r="AN2" s="4" t="s">
        <v>19</v>
      </c>
      <c r="AO2" s="17" t="s">
        <v>20</v>
      </c>
      <c r="AP2" s="4" t="s">
        <v>19</v>
      </c>
      <c r="AQ2" s="17" t="s">
        <v>20</v>
      </c>
      <c r="AR2" s="4" t="s">
        <v>19</v>
      </c>
      <c r="AS2" s="17" t="s">
        <v>20</v>
      </c>
      <c r="AT2" s="4" t="s">
        <v>19</v>
      </c>
      <c r="AU2" s="17" t="s">
        <v>20</v>
      </c>
      <c r="AV2" s="4" t="s">
        <v>19</v>
      </c>
      <c r="AW2" s="17" t="s">
        <v>20</v>
      </c>
      <c r="AX2" s="4" t="s">
        <v>19</v>
      </c>
      <c r="AY2" s="17" t="s">
        <v>20</v>
      </c>
      <c r="AZ2" s="4" t="s">
        <v>19</v>
      </c>
      <c r="BA2" s="17" t="s">
        <v>20</v>
      </c>
      <c r="BB2" s="4" t="s">
        <v>19</v>
      </c>
      <c r="BC2" s="17" t="s">
        <v>20</v>
      </c>
      <c r="BD2" s="4" t="s">
        <v>19</v>
      </c>
      <c r="BE2" s="17" t="s">
        <v>20</v>
      </c>
      <c r="BF2" s="4" t="s">
        <v>19</v>
      </c>
      <c r="BG2" s="17" t="s">
        <v>20</v>
      </c>
      <c r="BH2" s="4" t="s">
        <v>19</v>
      </c>
      <c r="BI2" s="17" t="s">
        <v>20</v>
      </c>
      <c r="BK2" s="133"/>
      <c r="BL2" s="139"/>
      <c r="BM2" s="129" t="s">
        <v>19</v>
      </c>
      <c r="BN2" s="129"/>
      <c r="BO2" s="129"/>
      <c r="BP2" s="136" t="s">
        <v>20</v>
      </c>
      <c r="BQ2" s="136"/>
      <c r="BR2" s="137"/>
      <c r="BS2" s="5" t="s">
        <v>19</v>
      </c>
      <c r="BT2" s="6" t="s">
        <v>20</v>
      </c>
      <c r="BU2" s="5" t="s">
        <v>19</v>
      </c>
      <c r="BV2" s="7" t="s">
        <v>20</v>
      </c>
      <c r="BW2" s="5" t="s">
        <v>19</v>
      </c>
      <c r="BX2" s="8" t="s">
        <v>20</v>
      </c>
    </row>
    <row r="3" spans="1:76" x14ac:dyDescent="0.3">
      <c r="A3" s="9" t="s">
        <v>21</v>
      </c>
      <c r="B3" s="110"/>
      <c r="C3" s="118" t="str">
        <f>IF(AND((B3&gt;0),(B$4&gt;0)),(B3/B$4*100),"")</f>
        <v/>
      </c>
      <c r="D3" s="30">
        <v>134</v>
      </c>
      <c r="E3" s="31">
        <f>IF(AND((D3&gt;0),(D$4&gt;0)),(D3/D$4*100),"")</f>
        <v>842.23758642363293</v>
      </c>
      <c r="F3" s="30">
        <v>116.8</v>
      </c>
      <c r="G3" s="31">
        <f>IF(AND((F3&gt;0),(F$4&gt;0)),(F3/F$4*100),"")</f>
        <v>712.19512195121956</v>
      </c>
      <c r="H3" s="30">
        <v>127.1</v>
      </c>
      <c r="I3" s="31">
        <f>IF(AND((H3&gt;0),(H$4&gt;0)),(H3/H$4*100),"")</f>
        <v>772.17496962332928</v>
      </c>
      <c r="J3" s="30">
        <v>123.5</v>
      </c>
      <c r="K3" s="31">
        <f>IF(AND((J3&gt;0),(J$4&gt;0)),(J3/J$4*100),"")</f>
        <v>833.33333333333337</v>
      </c>
      <c r="L3" s="30">
        <v>132.13</v>
      </c>
      <c r="M3" s="31">
        <f>IF(AND((L3&gt;0),(L$4&gt;0)),(L3/L$4*100),"")</f>
        <v>829.44130571249218</v>
      </c>
      <c r="N3" s="30">
        <v>127.98</v>
      </c>
      <c r="O3" s="31">
        <f>IF(AND((N3&gt;0),(N$4&gt;0)),(N3/N$4*100),"")</f>
        <v>794.41340782122904</v>
      </c>
      <c r="P3" s="30">
        <v>92.55</v>
      </c>
      <c r="Q3" s="31">
        <f>IF(AND((P3&gt;0),(P$4&gt;0)),(P3/P$4*100),"")</f>
        <v>617.8237650200266</v>
      </c>
      <c r="R3" s="30">
        <v>100.81</v>
      </c>
      <c r="S3" s="31">
        <f>IF(AND((R3&gt;0),(R$4&gt;0)),(R3/R$4*100),"")</f>
        <v>644.15335463258782</v>
      </c>
      <c r="T3" s="30"/>
      <c r="U3" s="31" t="str">
        <f>IF(AND((T3&gt;0),(T$4&gt;0)),(T3/T$4*100),"")</f>
        <v/>
      </c>
      <c r="V3" s="30">
        <v>112.11</v>
      </c>
      <c r="W3" s="31">
        <f>IF(AND((V3&gt;0),(V$4&gt;0)),(V3/V$4*100),"")</f>
        <v>735.62992125984249</v>
      </c>
      <c r="X3" s="30"/>
      <c r="Y3" s="31" t="str">
        <f>IF(AND((X3&gt;0),(X$4&gt;0)),(X3/X$4*100),"")</f>
        <v/>
      </c>
      <c r="Z3" s="30"/>
      <c r="AA3" s="31" t="str">
        <f>IF(AND((Z3&gt;0),(Z$4&gt;0)),(Z3/Z$4*100),"")</f>
        <v/>
      </c>
      <c r="AB3" s="30"/>
      <c r="AC3" s="31" t="str">
        <f>IF(AND((AB3&gt;0),(AB$4&gt;0)),(AB3/AB$4*100),"")</f>
        <v/>
      </c>
      <c r="AD3" s="30"/>
      <c r="AE3" s="31" t="str">
        <f>IF(AND((AD3&gt;0),(AD$4&gt;0)),(AD3/AD$4*100),"")</f>
        <v/>
      </c>
      <c r="AF3" s="30"/>
      <c r="AG3" s="31" t="str">
        <f>IF(AND((AF3&gt;0),(AF$4&gt;0)),(AF3/AF$4*100),"")</f>
        <v/>
      </c>
      <c r="AH3" s="30"/>
      <c r="AI3" s="31" t="str">
        <f>IF(AND((AH3&gt;0),(AH$4&gt;0)),(AH3/AH$4*100),"")</f>
        <v/>
      </c>
      <c r="AJ3" s="30"/>
      <c r="AK3" s="31" t="str">
        <f>IF(AND((AJ3&gt;0),(AJ$4&gt;0)),(AJ3/AJ$4*100),"")</f>
        <v/>
      </c>
      <c r="AL3" s="30"/>
      <c r="AM3" s="31" t="str">
        <f>IF(AND((AL3&gt;0),(AL$4&gt;0)),(AL3/AL$4*100),"")</f>
        <v/>
      </c>
      <c r="AN3" s="30"/>
      <c r="AO3" s="31" t="str">
        <f>IF(AND((AN3&gt;0),(AN$4&gt;0)),(AN3/AN$4*100),"")</f>
        <v/>
      </c>
      <c r="AP3" s="30"/>
      <c r="AQ3" s="31" t="str">
        <f>IF(AND((AP3&gt;0),(AP$4&gt;0)),(AP3/AP$4*100),"")</f>
        <v/>
      </c>
      <c r="AR3" s="30"/>
      <c r="AS3" s="31" t="str">
        <f>IF(AND((AR3&gt;0),(AR$4&gt;0)),(AR3/AR$4*100),"")</f>
        <v/>
      </c>
      <c r="AT3" s="30"/>
      <c r="AU3" s="31" t="str">
        <f>IF(AND((AT3&gt;0),(AT$4&gt;0)),(AT3/AT$4*100),"")</f>
        <v/>
      </c>
      <c r="AV3" s="30"/>
      <c r="AW3" s="31" t="str">
        <f>IF(AND((AV3&gt;0),(AV$4&gt;0)),(AV3/AV$4*100),"")</f>
        <v/>
      </c>
      <c r="AX3" s="30"/>
      <c r="AY3" s="31" t="str">
        <f>IF(AND((AX3&gt;0),(AX$4&gt;0)),(AX3/AX$4*100),"")</f>
        <v/>
      </c>
      <c r="AZ3" s="30"/>
      <c r="BA3" s="31" t="str">
        <f>IF(AND((AZ3&gt;0),(AZ$4&gt;0)),(AZ3/AZ$4*100),"")</f>
        <v/>
      </c>
      <c r="BB3" s="30"/>
      <c r="BC3" s="31" t="str">
        <f>IF(AND((BB3&gt;0),(BB$4&gt;0)),(BB3/BB$4*100),"")</f>
        <v/>
      </c>
      <c r="BD3" s="30"/>
      <c r="BE3" s="31" t="str">
        <f>IF(AND((BD3&gt;0),(BD$4&gt;0)),(BD3/BD$4*100),"")</f>
        <v/>
      </c>
      <c r="BF3" s="30"/>
      <c r="BG3" s="31" t="str">
        <f>IF(AND((BF3&gt;0),(BF$4&gt;0)),(BF3/BF$4*100),"")</f>
        <v/>
      </c>
      <c r="BH3" s="30"/>
      <c r="BI3" s="31" t="str">
        <f>IF(AND((BH3&gt;0),(BH$4&gt;0)),(BH3/BH$4*100),"")</f>
        <v/>
      </c>
      <c r="BK3" s="11" t="str">
        <f t="shared" ref="BK3:BK34" si="0">A3</f>
        <v>Body length</v>
      </c>
      <c r="BL3" s="32">
        <f>COUNT(B3,D3,F3,H3,J3,L3,N3,P3,R3,T3,V3,X3,Z3,AB3,AD3,AF3,AH3,AJ3,AL3,AN3,AP3,AR3,AT3,AV3,AX3,AZ3,BB3,BD3,BF3,BH3)</f>
        <v>9</v>
      </c>
      <c r="BM3" s="33">
        <f>IF(SUM(B3,D3,F3,H3,J3,L3,N3,P3,R3,T3,V3,X3,Z3,AB3,AD3,AF3,AH3,AJ3,AL3,AN3,AP3,AR3,AT3,AV3,AX3,AZ3,BB3,BD3,BF3,BH3)&gt;0,MIN(B3,D3,F3,H3,J3,L3,N3,P3,R3,T3,V3,X3,Z3,AB3,AD3,AF3,AH3,AJ3,AL3,AN3,AP3,AR3,AT3,AV3,AX3,AZ3,BB3,BD3,BF3,BH3),"")</f>
        <v>92.55</v>
      </c>
      <c r="BN3" s="34" t="str">
        <f>IF(COUNT(BM3)&gt;0,"–","?")</f>
        <v>–</v>
      </c>
      <c r="BO3" s="35">
        <f>IF(SUM(B3,D3,F3,H3,J3,L3,N3,P3,R3,T3,V3,X3,Z3,AB3,AD3,AF3,AH3,AJ3,AL3,AN3,AP3,AR3,AT3,AV3,AX3,AZ3,BB3,BD3,BF3,BH3)&gt;0,MAX(B3,D3,F3,H3,J3,L3,N3,P3,R3,T3,V3,X3,Z3,AB3,AD3,AF3,AH3,AJ3,AL3,AN3,AP3,AR3,AT3,AV3,AX3,AZ3,BB3,BD3,BF3,BH3),"")</f>
        <v>134</v>
      </c>
      <c r="BP3" s="29">
        <f>IF(SUM(C3,E3,G3,I3,K3,M3,O3,Q3,S3,U3,W3,Y3,AA3,AC3,AE3,AG3,AI3,AK3,AM3,AO3,AQ3,AS3,AU3,AW3,AY3,BA3,BC3,BE3,BG3,BI3)&gt;0,MIN(C3,E3,G3,I3,K3,M3,O3,Q3,S3,U3,W3,Y3,AA3,AC3,AE3,AG3,AI3,AK3,AM3,AO3,AQ3,AS3,AU3,AW3,AY3,BA3,BC3,BE3,BG3,BI3),"")</f>
        <v>617.8237650200266</v>
      </c>
      <c r="BQ3" s="28" t="str">
        <f>IF(COUNT(BP3)&gt;0,"–","?")</f>
        <v>–</v>
      </c>
      <c r="BR3" s="25">
        <f>IF(SUM(C3,E3,G3,I3,K3,M3,O3,Q3,S3,U3,W3,Y3,AA3,AC3,AE3,AG3,AI3,AK3,AM3,AO3,AQ3,AS3,AU3,AW3,AY3,BA3,BC3,BE3,BG3,BI3)&gt;0,MAX(C3,E3,G3,I3,K3,M3,O3,Q3,S3,U3,W3,Y3,AA3,AC3,AE3,AG3,AI3,AK3,AM3,AO3,AQ3,AS3,AU3,AW3,AY3,BA3,BC3,BE3,BG3,BI3),"")</f>
        <v>842.23758642363293</v>
      </c>
      <c r="BS3" s="37">
        <f>IF(SUM(B3,D3,F3,H3,J3,L3,N3,P3,R3,T3,V3,X3,Z3,AB3,AD3,AF3,AH3,AJ3,AL3,AN3,AP3,AR3,AT3,AV3,AX3,AZ3,BB3,BD3,BF3,BH3)&gt;0,AVERAGE(B3,D3,F3,H3,J3,L3,N3,P3,R3,T3,V3,X3,Z3,AB3,AD3,AF3,AH3,AJ3,AL3,AN3,AP3,AR3,AT3,AV3,AX3,AZ3,BB3,BD3,BF3,BH3),"?")</f>
        <v>118.55333333333331</v>
      </c>
      <c r="BT3" s="26">
        <f>IF(SUM(C3,E3,G3,I3,K3,M3,O3,Q3,S3,U3,W3,Y3,AA3,AC3,AE3,AG3,AI3,AK3,AM3,AO3,AQ3,AS3,AU3,AW3,AY3,BA3,BC3,BE3,BG3,BI3)&gt;0,AVERAGE(C3,E3,G3,I3,K3,M3,O3,Q3,S3,U3,W3,Y3,AA3,AC3,AE3,AG3,AI3,AK3,AM3,AO3,AQ3,AS3,AU3,AW3,AY3,BA3,BC3,BE3,BG3,BI3),"?")</f>
        <v>753.48919619752144</v>
      </c>
      <c r="BU3" s="34">
        <f>IF(COUNT(B3,D3,F3,H3,J3,L3,N3,P3,R3,T3,V3,X3,Z3,AB3,AD3,AF3,AH3,AJ3,AL3,AN3,AP3,AR3,AT3,AV3,AX3,AZ3,BB3,BD3,BF3,BH3)&gt;1,STDEV(B3,D3,F3,H3,J3,L3,N3,P3,R3,T3,V3,X3,Z3,AB3,AD3,AF3,AH3,AJ3,AL3,AN3,AP3,AR3,AT3,AV3,AX3,AZ3,BB3,BD3,BF3,BH3),"?")</f>
        <v>14.33916141202139</v>
      </c>
      <c r="BV3" s="27">
        <f>IF(COUNT(C3,E3,G3,I3,K3,M3,O3,Q3,S3,U3,W3,Y3,AA3,AC3,AE3,AG3,AI3,AK3,AM3,AO3,AQ3,AS3,AU3,AW3,AY3,BA3,BC3,BE3,BG3,BI3)&gt;1,STDEV(C3,E3,G3,I3,K3,M3,O3,Q3,S3,U3,W3,Y3,AA3,AC3,AE3,AG3,AI3,AK3,AM3,AO3,AQ3,AS3,AU3,AW3,AY3,BA3,BC3,BE3,BG3,BI3),"?")</f>
        <v>82.483047428284337</v>
      </c>
      <c r="BW3" s="34" t="str">
        <f>IF(COUNT(B3)&gt;0,B3,"?")</f>
        <v>?</v>
      </c>
      <c r="BX3" s="28" t="str">
        <f>IF(COUNT(C3)&gt;0,C3,"?")</f>
        <v>?</v>
      </c>
    </row>
    <row r="4" spans="1:76" x14ac:dyDescent="0.3">
      <c r="A4" s="9" t="s">
        <v>22</v>
      </c>
      <c r="B4" s="121"/>
      <c r="C4" s="122" t="s">
        <v>23</v>
      </c>
      <c r="D4" s="10">
        <v>15.91</v>
      </c>
      <c r="E4" s="18" t="s">
        <v>23</v>
      </c>
      <c r="F4" s="10">
        <v>16.399999999999999</v>
      </c>
      <c r="G4" s="18" t="s">
        <v>23</v>
      </c>
      <c r="H4" s="10">
        <v>16.46</v>
      </c>
      <c r="I4" s="18" t="s">
        <v>23</v>
      </c>
      <c r="J4" s="10">
        <v>14.82</v>
      </c>
      <c r="K4" s="18" t="s">
        <v>23</v>
      </c>
      <c r="L4" s="10">
        <v>15.93</v>
      </c>
      <c r="M4" s="18" t="s">
        <v>23</v>
      </c>
      <c r="N4" s="10">
        <v>16.11</v>
      </c>
      <c r="O4" s="18" t="s">
        <v>23</v>
      </c>
      <c r="P4" s="10">
        <v>14.98</v>
      </c>
      <c r="Q4" s="18" t="s">
        <v>23</v>
      </c>
      <c r="R4" s="10">
        <v>15.65</v>
      </c>
      <c r="S4" s="18" t="s">
        <v>23</v>
      </c>
      <c r="T4" s="10">
        <v>15.53</v>
      </c>
      <c r="U4" s="18" t="s">
        <v>23</v>
      </c>
      <c r="V4" s="10">
        <v>15.24</v>
      </c>
      <c r="W4" s="18" t="s">
        <v>23</v>
      </c>
      <c r="X4" s="10"/>
      <c r="Y4" s="18" t="s">
        <v>23</v>
      </c>
      <c r="Z4" s="10"/>
      <c r="AA4" s="18" t="s">
        <v>23</v>
      </c>
      <c r="AB4" s="10"/>
      <c r="AC4" s="18" t="s">
        <v>23</v>
      </c>
      <c r="AD4" s="10"/>
      <c r="AE4" s="18" t="s">
        <v>23</v>
      </c>
      <c r="AF4" s="10"/>
      <c r="AG4" s="18" t="s">
        <v>23</v>
      </c>
      <c r="AH4" s="10"/>
      <c r="AI4" s="18" t="s">
        <v>23</v>
      </c>
      <c r="AJ4" s="10"/>
      <c r="AK4" s="18" t="s">
        <v>23</v>
      </c>
      <c r="AL4" s="10"/>
      <c r="AM4" s="18" t="s">
        <v>23</v>
      </c>
      <c r="AN4" s="10"/>
      <c r="AO4" s="18" t="s">
        <v>23</v>
      </c>
      <c r="AP4" s="10"/>
      <c r="AQ4" s="18" t="s">
        <v>23</v>
      </c>
      <c r="AR4" s="10"/>
      <c r="AS4" s="18" t="s">
        <v>23</v>
      </c>
      <c r="AT4" s="10"/>
      <c r="AU4" s="18" t="s">
        <v>23</v>
      </c>
      <c r="AV4" s="10"/>
      <c r="AW4" s="18" t="s">
        <v>23</v>
      </c>
      <c r="AX4" s="10"/>
      <c r="AY4" s="18" t="s">
        <v>23</v>
      </c>
      <c r="AZ4" s="10"/>
      <c r="BA4" s="18" t="s">
        <v>23</v>
      </c>
      <c r="BB4" s="10"/>
      <c r="BC4" s="18" t="s">
        <v>23</v>
      </c>
      <c r="BD4" s="10"/>
      <c r="BE4" s="18" t="s">
        <v>23</v>
      </c>
      <c r="BF4" s="10"/>
      <c r="BG4" s="18" t="s">
        <v>23</v>
      </c>
      <c r="BH4" s="10"/>
      <c r="BI4" s="18" t="s">
        <v>23</v>
      </c>
      <c r="BK4" s="11" t="str">
        <f t="shared" si="0"/>
        <v xml:space="preserve">     Buccal tube length</v>
      </c>
      <c r="BL4" s="12">
        <f t="shared" ref="BL4:BL34" si="1">COUNT(B4,D4,F4,H4,J4,L4,N4,P4,R4,T4,V4,X4,Z4,AB4,AD4,AF4,AH4,AJ4,AL4,AN4,AP4,AR4,AT4,AV4,AX4,AZ4,BB4,BD4,BF4,BH4)</f>
        <v>10</v>
      </c>
      <c r="BM4" s="38">
        <f t="shared" ref="BM4:BM34" si="2">IF(SUM(B4,D4,F4,H4,J4,L4,N4,P4,R4,T4,V4,X4,Z4,AB4,AD4,AF4,AH4,AJ4,AL4,AN4,AP4,AR4,AT4,AV4,AX4,AZ4,BB4,BD4,BF4,BH4)&gt;0,MIN(B4,D4,F4,H4,J4,L4,N4,P4,R4,T4,V4,X4,Z4,AB4,AD4,AF4,AH4,AJ4,AL4,AN4,AP4,AR4,AT4,AV4,AX4,AZ4,BB4,BD4,BF4,BH4),"")</f>
        <v>14.82</v>
      </c>
      <c r="BN4" s="13" t="str">
        <f t="shared" ref="BN4:BN34" si="3">IF(COUNT(BM4)&gt;0,"–","?")</f>
        <v>–</v>
      </c>
      <c r="BO4" s="39">
        <f t="shared" ref="BO4:BO34" si="4">IF(SUM(B4,D4,F4,H4,J4,L4,N4,P4,R4,T4,V4,X4,Z4,AB4,AD4,AF4,AH4,AJ4,AL4,AN4,AP4,AR4,AT4,AV4,AX4,AZ4,BB4,BD4,BF4,BH4)&gt;0,MAX(B4,D4,F4,H4,J4,L4,N4,P4,R4,T4,V4,X4,Z4,AB4,AD4,AF4,AH4,AJ4,AL4,AN4,AP4,AR4,AT4,AV4,AX4,AZ4,BB4,BD4,BF4,BH4),"")</f>
        <v>16.46</v>
      </c>
      <c r="BP4" s="40" t="str">
        <f t="shared" ref="BP4:BP34" si="5">IF(SUM(C4,E4,G4,I4,K4,M4,O4,Q4,S4,U4,W4,Y4,AA4,AC4,AE4,AG4,AI4,AK4,AM4,AO4,AQ4,AS4,AU4,AW4,AY4,BA4,BC4,BE4,BG4,BI4)&gt;0,MIN(C4,E4,G4,I4,K4,M4,O4,Q4,S4,U4,W4,Y4,AA4,AC4,AE4,AG4,AI4,AK4,AM4,AO4,AQ4,AS4,AU4,AW4,AY4,BA4,BC4,BE4,BG4,BI4),"")</f>
        <v/>
      </c>
      <c r="BQ4" s="2" t="s">
        <v>23</v>
      </c>
      <c r="BR4" s="41" t="str">
        <f t="shared" ref="BR4:BR34" si="6">IF(SUM(C4,E4,G4,I4,K4,M4,O4,Q4,S4,U4,W4,Y4,AA4,AC4,AE4,AG4,AI4,AK4,AM4,AO4,AQ4,AS4,AU4,AW4,AY4,BA4,BC4,BE4,BG4,BI4)&gt;0,MAX(C4,E4,G4,I4,K4,M4,O4,Q4,S4,U4,W4,Y4,AA4,AC4,AE4,AG4,AI4,AK4,AM4,AO4,AQ4,AS4,AU4,AW4,AY4,BA4,BC4,BE4,BG4,BI4),"")</f>
        <v/>
      </c>
      <c r="BS4" s="42">
        <f t="shared" ref="BS4:BS34" si="7">IF(SUM(B4,D4,F4,H4,J4,L4,N4,P4,R4,T4,V4,X4,Z4,AB4,AD4,AF4,AH4,AJ4,AL4,AN4,AP4,AR4,AT4,AV4,AX4,AZ4,BB4,BD4,BF4,BH4)&gt;0,AVERAGE(B4,D4,F4,H4,J4,L4,N4,P4,R4,T4,V4,X4,Z4,AB4,AD4,AF4,AH4,AJ4,AL4,AN4,AP4,AR4,AT4,AV4,AX4,AZ4,BB4,BD4,BF4,BH4),"?")</f>
        <v>15.703000000000003</v>
      </c>
      <c r="BT4" s="43" t="s">
        <v>23</v>
      </c>
      <c r="BU4" s="13">
        <f t="shared" ref="BU4:BU34" si="8">IF(COUNT(B4,D4,F4,H4,J4,L4,N4,P4,R4,T4,V4,X4,Z4,AB4,AD4,AF4,AH4,AJ4,AL4,AN4,AP4,AR4,AT4,AV4,AX4,AZ4,BB4,BD4,BF4,BH4)&gt;1,STDEV(B4,D4,F4,H4,J4,L4,N4,P4,R4,T4,V4,X4,Z4,AB4,AD4,AF4,AH4,AJ4,AL4,AN4,AP4,AR4,AT4,AV4,AX4,AZ4,BB4,BD4,BF4,BH4),"?")</f>
        <v>0.5645460319781036</v>
      </c>
      <c r="BV4" s="44" t="s">
        <v>23</v>
      </c>
      <c r="BW4" s="13" t="str">
        <f t="shared" ref="BW4:BW34" si="9">IF(COUNT(B4)&gt;0,B4,"?")</f>
        <v>?</v>
      </c>
      <c r="BX4" s="14" t="s">
        <v>23</v>
      </c>
    </row>
    <row r="5" spans="1:76" x14ac:dyDescent="0.3">
      <c r="A5" s="9" t="s">
        <v>24</v>
      </c>
      <c r="B5" s="121"/>
      <c r="C5" s="122" t="str">
        <f>IF(AND((B5&gt;0),(B$4&gt;0)),(B5/B$4*100),"")</f>
        <v/>
      </c>
      <c r="D5" s="10">
        <v>10.4</v>
      </c>
      <c r="E5" s="18">
        <f>IF(AND((D5&gt;0),(D$4&gt;0)),(D5/D$4*100),"")</f>
        <v>65.367693274670017</v>
      </c>
      <c r="F5" s="10">
        <v>10.67</v>
      </c>
      <c r="G5" s="18">
        <f>IF(AND((F5&gt;0),(F$4&gt;0)),(F5/F$4*100),"")</f>
        <v>65.060975609756099</v>
      </c>
      <c r="H5" s="10">
        <v>10.73</v>
      </c>
      <c r="I5" s="18">
        <f>IF(AND((H5&gt;0),(H$4&gt;0)),(H5/H$4*100),"")</f>
        <v>65.188335358444718</v>
      </c>
      <c r="J5" s="10">
        <v>9.7100000000000009</v>
      </c>
      <c r="K5" s="18">
        <f>IF(AND((J5&gt;0),(J$4&gt;0)),(J5/J$4*100),"")</f>
        <v>65.519568151147098</v>
      </c>
      <c r="L5" s="10">
        <v>10.88</v>
      </c>
      <c r="M5" s="18">
        <f>IF(AND((L5&gt;0),(L$4&gt;0)),(L5/L$4*100),"")</f>
        <v>68.298807281858132</v>
      </c>
      <c r="N5" s="10">
        <v>10.26</v>
      </c>
      <c r="O5" s="18">
        <f>IF(AND((N5&gt;0),(N$4&gt;0)),(N5/N$4*100),"")</f>
        <v>63.687150837988824</v>
      </c>
      <c r="P5" s="10">
        <v>9.58</v>
      </c>
      <c r="Q5" s="18">
        <f>IF(AND((P5&gt;0),(P$4&gt;0)),(P5/P$4*100),"")</f>
        <v>63.951935914552735</v>
      </c>
      <c r="R5" s="10">
        <v>10.7</v>
      </c>
      <c r="S5" s="18">
        <f>IF(AND((R5&gt;0),(R$4&gt;0)),(R5/R$4*100),"")</f>
        <v>68.37060702875398</v>
      </c>
      <c r="T5" s="10">
        <v>10.61</v>
      </c>
      <c r="U5" s="18">
        <f>IF(AND((T5&gt;0),(T$4&gt;0)),(T5/T$4*100),"")</f>
        <v>68.319381841596908</v>
      </c>
      <c r="V5" s="10">
        <v>10.210000000000001</v>
      </c>
      <c r="W5" s="18">
        <f>IF(AND((V5&gt;0),(V$4&gt;0)),(V5/V$4*100),"")</f>
        <v>66.99475065616798</v>
      </c>
      <c r="X5" s="10"/>
      <c r="Y5" s="18" t="str">
        <f>IF(AND((X5&gt;0),(X$4&gt;0)),(X5/X$4*100),"")</f>
        <v/>
      </c>
      <c r="Z5" s="10"/>
      <c r="AA5" s="18" t="str">
        <f>IF(AND((Z5&gt;0),(Z$4&gt;0)),(Z5/Z$4*100),"")</f>
        <v/>
      </c>
      <c r="AB5" s="10"/>
      <c r="AC5" s="18" t="str">
        <f>IF(AND((AB5&gt;0),(AB$4&gt;0)),(AB5/AB$4*100),"")</f>
        <v/>
      </c>
      <c r="AD5" s="10"/>
      <c r="AE5" s="18" t="str">
        <f>IF(AND((AD5&gt;0),(AD$4&gt;0)),(AD5/AD$4*100),"")</f>
        <v/>
      </c>
      <c r="AF5" s="10"/>
      <c r="AG5" s="18" t="str">
        <f>IF(AND((AF5&gt;0),(AF$4&gt;0)),(AF5/AF$4*100),"")</f>
        <v/>
      </c>
      <c r="AH5" s="10"/>
      <c r="AI5" s="18" t="str">
        <f>IF(AND((AH5&gt;0),(AH$4&gt;0)),(AH5/AH$4*100),"")</f>
        <v/>
      </c>
      <c r="AJ5" s="10"/>
      <c r="AK5" s="18" t="str">
        <f>IF(AND((AJ5&gt;0),(AJ$4&gt;0)),(AJ5/AJ$4*100),"")</f>
        <v/>
      </c>
      <c r="AL5" s="10"/>
      <c r="AM5" s="18" t="str">
        <f>IF(AND((AL5&gt;0),(AL$4&gt;0)),(AL5/AL$4*100),"")</f>
        <v/>
      </c>
      <c r="AN5" s="10"/>
      <c r="AO5" s="18" t="str">
        <f>IF(AND((AN5&gt;0),(AN$4&gt;0)),(AN5/AN$4*100),"")</f>
        <v/>
      </c>
      <c r="AP5" s="10"/>
      <c r="AQ5" s="18" t="str">
        <f>IF(AND((AP5&gt;0),(AP$4&gt;0)),(AP5/AP$4*100),"")</f>
        <v/>
      </c>
      <c r="AR5" s="10"/>
      <c r="AS5" s="18" t="str">
        <f>IF(AND((AR5&gt;0),(AR$4&gt;0)),(AR5/AR$4*100),"")</f>
        <v/>
      </c>
      <c r="AT5" s="10"/>
      <c r="AU5" s="18" t="str">
        <f>IF(AND((AT5&gt;0),(AT$4&gt;0)),(AT5/AT$4*100),"")</f>
        <v/>
      </c>
      <c r="AV5" s="10"/>
      <c r="AW5" s="18" t="str">
        <f>IF(AND((AV5&gt;0),(AV$4&gt;0)),(AV5/AV$4*100),"")</f>
        <v/>
      </c>
      <c r="AX5" s="10"/>
      <c r="AY5" s="18" t="str">
        <f>IF(AND((AX5&gt;0),(AX$4&gt;0)),(AX5/AX$4*100),"")</f>
        <v/>
      </c>
      <c r="AZ5" s="10"/>
      <c r="BA5" s="18" t="str">
        <f>IF(AND((AZ5&gt;0),(AZ$4&gt;0)),(AZ5/AZ$4*100),"")</f>
        <v/>
      </c>
      <c r="BB5" s="10"/>
      <c r="BC5" s="18" t="str">
        <f>IF(AND((BB5&gt;0),(BB$4&gt;0)),(BB5/BB$4*100),"")</f>
        <v/>
      </c>
      <c r="BD5" s="10"/>
      <c r="BE5" s="18" t="str">
        <f>IF(AND((BD5&gt;0),(BD$4&gt;0)),(BD5/BD$4*100),"")</f>
        <v/>
      </c>
      <c r="BF5" s="10"/>
      <c r="BG5" s="18" t="str">
        <f>IF(AND((BF5&gt;0),(BF$4&gt;0)),(BF5/BF$4*100),"")</f>
        <v/>
      </c>
      <c r="BH5" s="10"/>
      <c r="BI5" s="18" t="str">
        <f>IF(AND((BH5&gt;0),(BH$4&gt;0)),(BH5/BH$4*100),"")</f>
        <v/>
      </c>
      <c r="BK5" s="11" t="str">
        <f t="shared" si="0"/>
        <v xml:space="preserve">     Stylet support insertion point</v>
      </c>
      <c r="BL5" s="12">
        <f t="shared" si="1"/>
        <v>10</v>
      </c>
      <c r="BM5" s="38">
        <f t="shared" si="2"/>
        <v>9.58</v>
      </c>
      <c r="BN5" s="13" t="str">
        <f t="shared" si="3"/>
        <v>–</v>
      </c>
      <c r="BO5" s="39">
        <f t="shared" si="4"/>
        <v>10.88</v>
      </c>
      <c r="BP5" s="40">
        <f t="shared" si="5"/>
        <v>63.687150837988824</v>
      </c>
      <c r="BQ5" s="14" t="str">
        <f t="shared" ref="BQ5:BQ34" si="10">IF(COUNT(BP5)&gt;0,"–","?")</f>
        <v>–</v>
      </c>
      <c r="BR5" s="41">
        <f t="shared" si="6"/>
        <v>68.37060702875398</v>
      </c>
      <c r="BS5" s="42">
        <f t="shared" si="7"/>
        <v>10.375</v>
      </c>
      <c r="BT5" s="43">
        <f t="shared" ref="BT5:BT34" si="11">IF(SUM(C5,E5,G5,I5,K5,M5,O5,Q5,S5,U5,W5,Y5,AA5,AC5,AE5,AG5,AI5,AK5,AM5,AO5,AQ5,AS5,AU5,AW5,AY5,BA5,BC5,BE5,BG5,BI5)&gt;0,AVERAGE(C5,E5,G5,I5,K5,M5,O5,Q5,S5,U5,W5,Y5,AA5,AC5,AE5,AG5,AI5,AK5,AM5,AO5,AQ5,AS5,AU5,AW5,AY5,BA5,BC5,BE5,BG5,BI5),"?")</f>
        <v>66.075920595493656</v>
      </c>
      <c r="BU5" s="13">
        <f t="shared" si="8"/>
        <v>0.44023352388880543</v>
      </c>
      <c r="BV5" s="44">
        <f t="shared" ref="BV5:BV34" si="12">IF(COUNT(C5,E5,G5,I5,K5,M5,O5,Q5,S5,U5,W5,Y5,AA5,AC5,AE5,AG5,AI5,AK5,AM5,AO5,AQ5,AS5,AU5,AW5,AY5,BA5,BC5,BE5,BG5,BI5)&gt;1,STDEV(C5,E5,G5,I5,K5,M5,O5,Q5,S5,U5,W5,Y5,AA5,AC5,AE5,AG5,AI5,AK5,AM5,AO5,AQ5,AS5,AU5,AW5,AY5,BA5,BC5,BE5,BG5,BI5),"?")</f>
        <v>1.792910260727737</v>
      </c>
      <c r="BW5" s="13" t="str">
        <f t="shared" si="9"/>
        <v>?</v>
      </c>
      <c r="BX5" s="14" t="str">
        <f t="shared" ref="BX5:BX34" si="13">IF(COUNT(C5)&gt;0,C5,"?")</f>
        <v>?</v>
      </c>
    </row>
    <row r="6" spans="1:76" x14ac:dyDescent="0.3">
      <c r="A6" s="9" t="s">
        <v>25</v>
      </c>
      <c r="B6" s="121"/>
      <c r="C6" s="122" t="str">
        <f>IF(AND((B6&gt;0),(B$4&gt;0)),(B6/B$4*100),"")</f>
        <v/>
      </c>
      <c r="D6" s="10">
        <v>1.59</v>
      </c>
      <c r="E6" s="18">
        <f>IF(AND((D6&gt;0),(D$4&gt;0)),(D6/D$4*100),"")</f>
        <v>9.9937146448774357</v>
      </c>
      <c r="F6" s="10">
        <v>1.54</v>
      </c>
      <c r="G6" s="18">
        <f>IF(AND((F6&gt;0),(F$4&gt;0)),(F6/F$4*100),"")</f>
        <v>9.3902439024390265</v>
      </c>
      <c r="H6" s="10">
        <v>1.43</v>
      </c>
      <c r="I6" s="18">
        <f>IF(AND((H6&gt;0),(H$4&gt;0)),(H6/H$4*100),"")</f>
        <v>8.6877278250303753</v>
      </c>
      <c r="J6" s="10">
        <v>1.44</v>
      </c>
      <c r="K6" s="18">
        <f>IF(AND((J6&gt;0),(J$4&gt;0)),(J6/J$4*100),"")</f>
        <v>9.7165991902834001</v>
      </c>
      <c r="L6" s="10">
        <v>1.57</v>
      </c>
      <c r="M6" s="18">
        <f>IF(AND((L6&gt;0),(L$4&gt;0)),(L6/L$4*100),"")</f>
        <v>9.8556183301946021</v>
      </c>
      <c r="N6" s="10">
        <v>1.5</v>
      </c>
      <c r="O6" s="18">
        <f>IF(AND((N6&gt;0),(N$4&gt;0)),(N6/N$4*100),"")</f>
        <v>9.3109869646182499</v>
      </c>
      <c r="P6" s="10">
        <v>1.21</v>
      </c>
      <c r="Q6" s="18">
        <f>IF(AND((P6&gt;0),(P$4&gt;0)),(P6/P$4*100),"")</f>
        <v>8.0774365821094793</v>
      </c>
      <c r="R6" s="10">
        <v>1.48</v>
      </c>
      <c r="S6" s="18">
        <f>IF(AND((R6&gt;0),(R$4&gt;0)),(R6/R$4*100),"")</f>
        <v>9.4568690095846648</v>
      </c>
      <c r="T6" s="10">
        <v>1.69</v>
      </c>
      <c r="U6" s="18">
        <f>IF(AND((T6&gt;0),(T$4&gt;0)),(T6/T$4*100),"")</f>
        <v>10.882163554410818</v>
      </c>
      <c r="V6" s="10">
        <v>1.26</v>
      </c>
      <c r="W6" s="18">
        <f>IF(AND((V6&gt;0),(V$4&gt;0)),(V6/V$4*100),"")</f>
        <v>8.2677165354330722</v>
      </c>
      <c r="X6" s="10"/>
      <c r="Y6" s="18" t="str">
        <f>IF(AND((X6&gt;0),(X$4&gt;0)),(X6/X$4*100),"")</f>
        <v/>
      </c>
      <c r="Z6" s="10"/>
      <c r="AA6" s="18" t="str">
        <f>IF(AND((Z6&gt;0),(Z$4&gt;0)),(Z6/Z$4*100),"")</f>
        <v/>
      </c>
      <c r="AB6" s="10"/>
      <c r="AC6" s="18" t="str">
        <f>IF(AND((AB6&gt;0),(AB$4&gt;0)),(AB6/AB$4*100),"")</f>
        <v/>
      </c>
      <c r="AD6" s="10"/>
      <c r="AE6" s="18" t="str">
        <f>IF(AND((AD6&gt;0),(AD$4&gt;0)),(AD6/AD$4*100),"")</f>
        <v/>
      </c>
      <c r="AF6" s="10"/>
      <c r="AG6" s="18" t="str">
        <f>IF(AND((AF6&gt;0),(AF$4&gt;0)),(AF6/AF$4*100),"")</f>
        <v/>
      </c>
      <c r="AH6" s="10"/>
      <c r="AI6" s="18" t="str">
        <f>IF(AND((AH6&gt;0),(AH$4&gt;0)),(AH6/AH$4*100),"")</f>
        <v/>
      </c>
      <c r="AJ6" s="10"/>
      <c r="AK6" s="18" t="str">
        <f>IF(AND((AJ6&gt;0),(AJ$4&gt;0)),(AJ6/AJ$4*100),"")</f>
        <v/>
      </c>
      <c r="AL6" s="10"/>
      <c r="AM6" s="18" t="str">
        <f>IF(AND((AL6&gt;0),(AL$4&gt;0)),(AL6/AL$4*100),"")</f>
        <v/>
      </c>
      <c r="AN6" s="10"/>
      <c r="AO6" s="18" t="str">
        <f>IF(AND((AN6&gt;0),(AN$4&gt;0)),(AN6/AN$4*100),"")</f>
        <v/>
      </c>
      <c r="AP6" s="10"/>
      <c r="AQ6" s="18" t="str">
        <f>IF(AND((AP6&gt;0),(AP$4&gt;0)),(AP6/AP$4*100),"")</f>
        <v/>
      </c>
      <c r="AR6" s="10"/>
      <c r="AS6" s="18" t="str">
        <f>IF(AND((AR6&gt;0),(AR$4&gt;0)),(AR6/AR$4*100),"")</f>
        <v/>
      </c>
      <c r="AT6" s="10"/>
      <c r="AU6" s="18" t="str">
        <f>IF(AND((AT6&gt;0),(AT$4&gt;0)),(AT6/AT$4*100),"")</f>
        <v/>
      </c>
      <c r="AV6" s="10"/>
      <c r="AW6" s="18" t="str">
        <f>IF(AND((AV6&gt;0),(AV$4&gt;0)),(AV6/AV$4*100),"")</f>
        <v/>
      </c>
      <c r="AX6" s="10"/>
      <c r="AY6" s="18" t="str">
        <f>IF(AND((AX6&gt;0),(AX$4&gt;0)),(AX6/AX$4*100),"")</f>
        <v/>
      </c>
      <c r="AZ6" s="10"/>
      <c r="BA6" s="18" t="str">
        <f>IF(AND((AZ6&gt;0),(AZ$4&gt;0)),(AZ6/AZ$4*100),"")</f>
        <v/>
      </c>
      <c r="BB6" s="10"/>
      <c r="BC6" s="18" t="str">
        <f>IF(AND((BB6&gt;0),(BB$4&gt;0)),(BB6/BB$4*100),"")</f>
        <v/>
      </c>
      <c r="BD6" s="10"/>
      <c r="BE6" s="18" t="str">
        <f>IF(AND((BD6&gt;0),(BD$4&gt;0)),(BD6/BD$4*100),"")</f>
        <v/>
      </c>
      <c r="BF6" s="10"/>
      <c r="BG6" s="18" t="str">
        <f>IF(AND((BF6&gt;0),(BF$4&gt;0)),(BF6/BF$4*100),"")</f>
        <v/>
      </c>
      <c r="BH6" s="10"/>
      <c r="BI6" s="18" t="str">
        <f>IF(AND((BH6&gt;0),(BH$4&gt;0)),(BH6/BH$4*100),"")</f>
        <v/>
      </c>
      <c r="BK6" s="11" t="str">
        <f t="shared" si="0"/>
        <v xml:space="preserve">     Buccal tube external width</v>
      </c>
      <c r="BL6" s="12">
        <f t="shared" si="1"/>
        <v>10</v>
      </c>
      <c r="BM6" s="38">
        <f t="shared" si="2"/>
        <v>1.21</v>
      </c>
      <c r="BN6" s="13" t="str">
        <f t="shared" si="3"/>
        <v>–</v>
      </c>
      <c r="BO6" s="39">
        <f t="shared" si="4"/>
        <v>1.69</v>
      </c>
      <c r="BP6" s="40">
        <f t="shared" si="5"/>
        <v>8.0774365821094793</v>
      </c>
      <c r="BQ6" s="14" t="str">
        <f t="shared" si="10"/>
        <v>–</v>
      </c>
      <c r="BR6" s="41">
        <f t="shared" si="6"/>
        <v>10.882163554410818</v>
      </c>
      <c r="BS6" s="42">
        <f t="shared" si="7"/>
        <v>1.4710000000000001</v>
      </c>
      <c r="BT6" s="43">
        <f t="shared" si="11"/>
        <v>9.3639076538981136</v>
      </c>
      <c r="BU6" s="13">
        <f t="shared" si="8"/>
        <v>0.14639748024546811</v>
      </c>
      <c r="BV6" s="44">
        <f t="shared" si="12"/>
        <v>0.84287382033534008</v>
      </c>
      <c r="BW6" s="13" t="str">
        <f t="shared" si="9"/>
        <v>?</v>
      </c>
      <c r="BX6" s="14" t="str">
        <f t="shared" si="13"/>
        <v>?</v>
      </c>
    </row>
    <row r="7" spans="1:76" x14ac:dyDescent="0.3">
      <c r="A7" s="9" t="s">
        <v>26</v>
      </c>
      <c r="B7" s="121"/>
      <c r="C7" s="122" t="str">
        <f>IF(AND((B7&gt;0),(B$4&gt;0)),(B7/B$4*100),"")</f>
        <v/>
      </c>
      <c r="D7" s="10">
        <v>0.72</v>
      </c>
      <c r="E7" s="18">
        <f>IF(AND((D7&gt;0),(D$4&gt;0)),(D7/D$4*100),"")</f>
        <v>4.5254556882463861</v>
      </c>
      <c r="F7" s="10">
        <v>0.86</v>
      </c>
      <c r="G7" s="18">
        <f>IF(AND((F7&gt;0),(F$4&gt;0)),(F7/F$4*100),"")</f>
        <v>5.2439024390243905</v>
      </c>
      <c r="H7" s="10">
        <v>0.79</v>
      </c>
      <c r="I7" s="18">
        <f>IF(AND((H7&gt;0),(H$4&gt;0)),(H7/H$4*100),"")</f>
        <v>4.7995139732685299</v>
      </c>
      <c r="J7" s="10">
        <v>0.8</v>
      </c>
      <c r="K7" s="18">
        <f>IF(AND((J7&gt;0),(J$4&gt;0)),(J7/J$4*100),"")</f>
        <v>5.3981106612685563</v>
      </c>
      <c r="L7" s="10">
        <v>0.86</v>
      </c>
      <c r="M7" s="18">
        <f>IF(AND((L7&gt;0),(L$4&gt;0)),(L7/L$4*100),"")</f>
        <v>5.3986189579409922</v>
      </c>
      <c r="N7" s="10">
        <v>0.73</v>
      </c>
      <c r="O7" s="18">
        <f>IF(AND((N7&gt;0),(N$4&gt;0)),(N7/N$4*100),"")</f>
        <v>4.531346989447548</v>
      </c>
      <c r="P7" s="10">
        <v>0.7</v>
      </c>
      <c r="Q7" s="18">
        <f>IF(AND((P7&gt;0),(P$4&gt;0)),(P7/P$4*100),"")</f>
        <v>4.6728971962616823</v>
      </c>
      <c r="R7" s="10">
        <v>0.7</v>
      </c>
      <c r="S7" s="18">
        <f>IF(AND((R7&gt;0),(R$4&gt;0)),(R7/R$4*100),"")</f>
        <v>4.4728434504792327</v>
      </c>
      <c r="T7" s="10"/>
      <c r="U7" s="18" t="str">
        <f>IF(AND((T7&gt;0),(T$4&gt;0)),(T7/T$4*100),"")</f>
        <v/>
      </c>
      <c r="V7" s="10">
        <v>0.77</v>
      </c>
      <c r="W7" s="18">
        <f>IF(AND((V7&gt;0),(V$4&gt;0)),(V7/V$4*100),"")</f>
        <v>5.0524934383202105</v>
      </c>
      <c r="X7" s="10"/>
      <c r="Y7" s="18" t="str">
        <f>IF(AND((X7&gt;0),(X$4&gt;0)),(X7/X$4*100),"")</f>
        <v/>
      </c>
      <c r="Z7" s="10"/>
      <c r="AA7" s="18" t="str">
        <f>IF(AND((Z7&gt;0),(Z$4&gt;0)),(Z7/Z$4*100),"")</f>
        <v/>
      </c>
      <c r="AB7" s="10"/>
      <c r="AC7" s="18" t="str">
        <f>IF(AND((AB7&gt;0),(AB$4&gt;0)),(AB7/AB$4*100),"")</f>
        <v/>
      </c>
      <c r="AD7" s="10"/>
      <c r="AE7" s="18" t="str">
        <f>IF(AND((AD7&gt;0),(AD$4&gt;0)),(AD7/AD$4*100),"")</f>
        <v/>
      </c>
      <c r="AF7" s="10"/>
      <c r="AG7" s="18" t="str">
        <f>IF(AND((AF7&gt;0),(AF$4&gt;0)),(AF7/AF$4*100),"")</f>
        <v/>
      </c>
      <c r="AH7" s="10"/>
      <c r="AI7" s="18" t="str">
        <f>IF(AND((AH7&gt;0),(AH$4&gt;0)),(AH7/AH$4*100),"")</f>
        <v/>
      </c>
      <c r="AJ7" s="10"/>
      <c r="AK7" s="18" t="str">
        <f>IF(AND((AJ7&gt;0),(AJ$4&gt;0)),(AJ7/AJ$4*100),"")</f>
        <v/>
      </c>
      <c r="AL7" s="10"/>
      <c r="AM7" s="18" t="str">
        <f>IF(AND((AL7&gt;0),(AL$4&gt;0)),(AL7/AL$4*100),"")</f>
        <v/>
      </c>
      <c r="AN7" s="10"/>
      <c r="AO7" s="18" t="str">
        <f>IF(AND((AN7&gt;0),(AN$4&gt;0)),(AN7/AN$4*100),"")</f>
        <v/>
      </c>
      <c r="AP7" s="10"/>
      <c r="AQ7" s="18" t="str">
        <f>IF(AND((AP7&gt;0),(AP$4&gt;0)),(AP7/AP$4*100),"")</f>
        <v/>
      </c>
      <c r="AR7" s="10"/>
      <c r="AS7" s="18" t="str">
        <f>IF(AND((AR7&gt;0),(AR$4&gt;0)),(AR7/AR$4*100),"")</f>
        <v/>
      </c>
      <c r="AT7" s="10"/>
      <c r="AU7" s="18" t="str">
        <f>IF(AND((AT7&gt;0),(AT$4&gt;0)),(AT7/AT$4*100),"")</f>
        <v/>
      </c>
      <c r="AV7" s="10"/>
      <c r="AW7" s="18" t="str">
        <f>IF(AND((AV7&gt;0),(AV$4&gt;0)),(AV7/AV$4*100),"")</f>
        <v/>
      </c>
      <c r="AX7" s="10"/>
      <c r="AY7" s="18" t="str">
        <f>IF(AND((AX7&gt;0),(AX$4&gt;0)),(AX7/AX$4*100),"")</f>
        <v/>
      </c>
      <c r="AZ7" s="10"/>
      <c r="BA7" s="18" t="str">
        <f>IF(AND((AZ7&gt;0),(AZ$4&gt;0)),(AZ7/AZ$4*100),"")</f>
        <v/>
      </c>
      <c r="BB7" s="10"/>
      <c r="BC7" s="18" t="str">
        <f>IF(AND((BB7&gt;0),(BB$4&gt;0)),(BB7/BB$4*100),"")</f>
        <v/>
      </c>
      <c r="BD7" s="10"/>
      <c r="BE7" s="18" t="str">
        <f>IF(AND((BD7&gt;0),(BD$4&gt;0)),(BD7/BD$4*100),"")</f>
        <v/>
      </c>
      <c r="BF7" s="10"/>
      <c r="BG7" s="18" t="str">
        <f>IF(AND((BF7&gt;0),(BF$4&gt;0)),(BF7/BF$4*100),"")</f>
        <v/>
      </c>
      <c r="BH7" s="10"/>
      <c r="BI7" s="18" t="str">
        <f>IF(AND((BH7&gt;0),(BH$4&gt;0)),(BH7/BH$4*100),"")</f>
        <v/>
      </c>
      <c r="BK7" s="11" t="str">
        <f t="shared" si="0"/>
        <v xml:space="preserve">     Buccal tube internal width</v>
      </c>
      <c r="BL7" s="12">
        <f t="shared" si="1"/>
        <v>9</v>
      </c>
      <c r="BM7" s="38">
        <f t="shared" si="2"/>
        <v>0.7</v>
      </c>
      <c r="BN7" s="13" t="str">
        <f t="shared" si="3"/>
        <v>–</v>
      </c>
      <c r="BO7" s="39">
        <f t="shared" si="4"/>
        <v>0.86</v>
      </c>
      <c r="BP7" s="40">
        <f t="shared" si="5"/>
        <v>4.4728434504792327</v>
      </c>
      <c r="BQ7" s="14" t="str">
        <f t="shared" si="10"/>
        <v>–</v>
      </c>
      <c r="BR7" s="41">
        <f t="shared" si="6"/>
        <v>5.3986189579409922</v>
      </c>
      <c r="BS7" s="42">
        <f t="shared" si="7"/>
        <v>0.77</v>
      </c>
      <c r="BT7" s="43">
        <f t="shared" si="11"/>
        <v>4.8994647549175037</v>
      </c>
      <c r="BU7" s="13">
        <f t="shared" si="8"/>
        <v>6.2649820430708353E-2</v>
      </c>
      <c r="BV7" s="44">
        <f t="shared" si="12"/>
        <v>0.38055551179960323</v>
      </c>
      <c r="BW7" s="13" t="str">
        <f t="shared" si="9"/>
        <v>?</v>
      </c>
      <c r="BX7" s="14" t="str">
        <f t="shared" si="13"/>
        <v>?</v>
      </c>
    </row>
    <row r="8" spans="1:76" x14ac:dyDescent="0.3">
      <c r="A8" s="19" t="s">
        <v>27</v>
      </c>
      <c r="B8" s="119"/>
      <c r="C8" s="120"/>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46"/>
      <c r="AF8" s="23"/>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46"/>
      <c r="BK8" s="11" t="str">
        <f t="shared" si="0"/>
        <v>Placoid lengths</v>
      </c>
      <c r="BL8" s="12"/>
      <c r="BM8" s="38"/>
      <c r="BN8" s="13"/>
      <c r="BO8" s="39"/>
      <c r="BP8" s="40"/>
      <c r="BQ8" s="14"/>
      <c r="BR8" s="41"/>
      <c r="BS8" s="42"/>
      <c r="BT8" s="43"/>
      <c r="BU8" s="13"/>
      <c r="BV8" s="44"/>
      <c r="BW8" s="13"/>
      <c r="BX8" s="14"/>
    </row>
    <row r="9" spans="1:76" x14ac:dyDescent="0.3">
      <c r="A9" s="9" t="s">
        <v>28</v>
      </c>
      <c r="B9" s="121"/>
      <c r="C9" s="122" t="str">
        <f t="shared" ref="C9:C14" si="14">IF(AND((B9&gt;0),(B$4&gt;0)),(B9/B$4*100),"")</f>
        <v/>
      </c>
      <c r="D9" s="10">
        <v>1.74</v>
      </c>
      <c r="E9" s="18">
        <f t="shared" ref="E9:E14" si="15">IF(AND((D9&gt;0),(D$4&gt;0)),(D9/D$4*100),"")</f>
        <v>10.936517913262099</v>
      </c>
      <c r="F9" s="10">
        <v>1.71</v>
      </c>
      <c r="G9" s="18">
        <f t="shared" ref="G9:G14" si="16">IF(AND((F9&gt;0),(F$4&gt;0)),(F9/F$4*100),"")</f>
        <v>10.426829268292684</v>
      </c>
      <c r="H9" s="10">
        <v>1.84</v>
      </c>
      <c r="I9" s="18">
        <f t="shared" ref="I9:I14" si="17">IF(AND((H9&gt;0),(H$4&gt;0)),(H9/H$4*100),"")</f>
        <v>11.178614823815309</v>
      </c>
      <c r="J9" s="10">
        <v>1.82</v>
      </c>
      <c r="K9" s="18">
        <f t="shared" ref="K9:K14" si="18">IF(AND((J9&gt;0),(J$4&gt;0)),(J9/J$4*100),"")</f>
        <v>12.280701754385966</v>
      </c>
      <c r="L9" s="10">
        <v>1.71</v>
      </c>
      <c r="M9" s="18">
        <f t="shared" ref="M9:M14" si="19">IF(AND((L9&gt;0),(L$4&gt;0)),(L9/L$4*100),"")</f>
        <v>10.734463276836157</v>
      </c>
      <c r="N9" s="10">
        <v>1.94</v>
      </c>
      <c r="O9" s="18">
        <f t="shared" ref="O9:O14" si="20">IF(AND((N9&gt;0),(N$4&gt;0)),(N9/N$4*100),"")</f>
        <v>12.042209807572936</v>
      </c>
      <c r="P9" s="10">
        <v>1.46</v>
      </c>
      <c r="Q9" s="18">
        <f t="shared" ref="Q9:Q14" si="21">IF(AND((P9&gt;0),(P$4&gt;0)),(P9/P$4*100),"")</f>
        <v>9.7463284379172226</v>
      </c>
      <c r="R9" s="10">
        <v>1.82</v>
      </c>
      <c r="S9" s="18">
        <f t="shared" ref="S9:S14" si="22">IF(AND((R9&gt;0),(R$4&gt;0)),(R9/R$4*100),"")</f>
        <v>11.629392971246007</v>
      </c>
      <c r="T9" s="10">
        <v>1.89</v>
      </c>
      <c r="U9" s="18">
        <f t="shared" ref="U9:U14" si="23">IF(AND((T9&gt;0),(T$4&gt;0)),(T9/T$4*100),"")</f>
        <v>12.169993560849967</v>
      </c>
      <c r="V9" s="10">
        <v>1.55</v>
      </c>
      <c r="W9" s="18">
        <f t="shared" ref="W9:W14" si="24">IF(AND((V9&gt;0),(V$4&gt;0)),(V9/V$4*100),"")</f>
        <v>10.170603674540683</v>
      </c>
      <c r="X9" s="10"/>
      <c r="Y9" s="18" t="str">
        <f t="shared" ref="Y9:Y14" si="25">IF(AND((X9&gt;0),(X$4&gt;0)),(X9/X$4*100),"")</f>
        <v/>
      </c>
      <c r="Z9" s="10"/>
      <c r="AA9" s="18" t="str">
        <f t="shared" ref="AA9:AA14" si="26">IF(AND((Z9&gt;0),(Z$4&gt;0)),(Z9/Z$4*100),"")</f>
        <v/>
      </c>
      <c r="AB9" s="10"/>
      <c r="AC9" s="18" t="str">
        <f t="shared" ref="AC9:AC14" si="27">IF(AND((AB9&gt;0),(AB$4&gt;0)),(AB9/AB$4*100),"")</f>
        <v/>
      </c>
      <c r="AD9" s="10"/>
      <c r="AE9" s="18" t="str">
        <f t="shared" ref="AE9:AE14" si="28">IF(AND((AD9&gt;0),(AD$4&gt;0)),(AD9/AD$4*100),"")</f>
        <v/>
      </c>
      <c r="AF9" s="10"/>
      <c r="AG9" s="18" t="str">
        <f t="shared" ref="AG9:AG14" si="29">IF(AND((AF9&gt;0),(AF$4&gt;0)),(AF9/AF$4*100),"")</f>
        <v/>
      </c>
      <c r="AH9" s="10"/>
      <c r="AI9" s="18" t="str">
        <f t="shared" ref="AI9:AI14" si="30">IF(AND((AH9&gt;0),(AH$4&gt;0)),(AH9/AH$4*100),"")</f>
        <v/>
      </c>
      <c r="AJ9" s="10"/>
      <c r="AK9" s="18" t="str">
        <f t="shared" ref="AK9:AK14" si="31">IF(AND((AJ9&gt;0),(AJ$4&gt;0)),(AJ9/AJ$4*100),"")</f>
        <v/>
      </c>
      <c r="AL9" s="10"/>
      <c r="AM9" s="18" t="str">
        <f t="shared" ref="AM9:AM14" si="32">IF(AND((AL9&gt;0),(AL$4&gt;0)),(AL9/AL$4*100),"")</f>
        <v/>
      </c>
      <c r="AN9" s="10"/>
      <c r="AO9" s="18" t="str">
        <f t="shared" ref="AO9:AO14" si="33">IF(AND((AN9&gt;0),(AN$4&gt;0)),(AN9/AN$4*100),"")</f>
        <v/>
      </c>
      <c r="AP9" s="10"/>
      <c r="AQ9" s="18" t="str">
        <f t="shared" ref="AQ9:AQ14" si="34">IF(AND((AP9&gt;0),(AP$4&gt;0)),(AP9/AP$4*100),"")</f>
        <v/>
      </c>
      <c r="AR9" s="10"/>
      <c r="AS9" s="18" t="str">
        <f t="shared" ref="AS9:AS14" si="35">IF(AND((AR9&gt;0),(AR$4&gt;0)),(AR9/AR$4*100),"")</f>
        <v/>
      </c>
      <c r="AT9" s="10"/>
      <c r="AU9" s="18" t="str">
        <f t="shared" ref="AU9:AU14" si="36">IF(AND((AT9&gt;0),(AT$4&gt;0)),(AT9/AT$4*100),"")</f>
        <v/>
      </c>
      <c r="AV9" s="10"/>
      <c r="AW9" s="18" t="str">
        <f t="shared" ref="AW9:AW14" si="37">IF(AND((AV9&gt;0),(AV$4&gt;0)),(AV9/AV$4*100),"")</f>
        <v/>
      </c>
      <c r="AX9" s="10"/>
      <c r="AY9" s="18" t="str">
        <f t="shared" ref="AY9:AY14" si="38">IF(AND((AX9&gt;0),(AX$4&gt;0)),(AX9/AX$4*100),"")</f>
        <v/>
      </c>
      <c r="AZ9" s="10"/>
      <c r="BA9" s="18" t="str">
        <f t="shared" ref="BA9:BA14" si="39">IF(AND((AZ9&gt;0),(AZ$4&gt;0)),(AZ9/AZ$4*100),"")</f>
        <v/>
      </c>
      <c r="BB9" s="10"/>
      <c r="BC9" s="18" t="str">
        <f t="shared" ref="BC9:BC14" si="40">IF(AND((BB9&gt;0),(BB$4&gt;0)),(BB9/BB$4*100),"")</f>
        <v/>
      </c>
      <c r="BD9" s="10"/>
      <c r="BE9" s="18" t="str">
        <f t="shared" ref="BE9:BE14" si="41">IF(AND((BD9&gt;0),(BD$4&gt;0)),(BD9/BD$4*100),"")</f>
        <v/>
      </c>
      <c r="BF9" s="10"/>
      <c r="BG9" s="18" t="str">
        <f t="shared" ref="BG9:BG14" si="42">IF(AND((BF9&gt;0),(BF$4&gt;0)),(BF9/BF$4*100),"")</f>
        <v/>
      </c>
      <c r="BH9" s="10"/>
      <c r="BI9" s="18" t="str">
        <f t="shared" ref="BI9:BI14" si="43">IF(AND((BH9&gt;0),(BH$4&gt;0)),(BH9/BH$4*100),"")</f>
        <v/>
      </c>
      <c r="BK9" s="11" t="str">
        <f t="shared" si="0"/>
        <v xml:space="preserve">     Macroplacoid 1</v>
      </c>
      <c r="BL9" s="12">
        <f t="shared" si="1"/>
        <v>10</v>
      </c>
      <c r="BM9" s="38">
        <f t="shared" si="2"/>
        <v>1.46</v>
      </c>
      <c r="BN9" s="13" t="str">
        <f t="shared" si="3"/>
        <v>–</v>
      </c>
      <c r="BO9" s="39">
        <f t="shared" si="4"/>
        <v>1.94</v>
      </c>
      <c r="BP9" s="40">
        <f t="shared" si="5"/>
        <v>9.7463284379172226</v>
      </c>
      <c r="BQ9" s="14" t="str">
        <f t="shared" si="10"/>
        <v>–</v>
      </c>
      <c r="BR9" s="41">
        <f t="shared" si="6"/>
        <v>12.280701754385966</v>
      </c>
      <c r="BS9" s="42">
        <f t="shared" si="7"/>
        <v>1.748</v>
      </c>
      <c r="BT9" s="43">
        <f t="shared" si="11"/>
        <v>11.131565548871903</v>
      </c>
      <c r="BU9" s="13">
        <f t="shared" si="8"/>
        <v>0.1494285410786336</v>
      </c>
      <c r="BV9" s="44">
        <f t="shared" si="12"/>
        <v>0.88272822637744786</v>
      </c>
      <c r="BW9" s="13" t="str">
        <f t="shared" si="9"/>
        <v>?</v>
      </c>
      <c r="BX9" s="14" t="str">
        <f t="shared" si="13"/>
        <v>?</v>
      </c>
    </row>
    <row r="10" spans="1:76" x14ac:dyDescent="0.3">
      <c r="A10" s="9" t="s">
        <v>29</v>
      </c>
      <c r="B10" s="121"/>
      <c r="C10" s="122" t="str">
        <f t="shared" si="14"/>
        <v/>
      </c>
      <c r="D10" s="10">
        <v>1.53</v>
      </c>
      <c r="E10" s="18">
        <f t="shared" si="15"/>
        <v>9.6165933375235699</v>
      </c>
      <c r="F10" s="10">
        <v>1.73</v>
      </c>
      <c r="G10" s="18">
        <f t="shared" si="16"/>
        <v>10.54878048780488</v>
      </c>
      <c r="H10" s="10">
        <v>1.65</v>
      </c>
      <c r="I10" s="18">
        <f t="shared" si="17"/>
        <v>10.02430133657351</v>
      </c>
      <c r="J10" s="10">
        <v>1.64</v>
      </c>
      <c r="K10" s="18">
        <f t="shared" si="18"/>
        <v>11.066126855600539</v>
      </c>
      <c r="L10" s="10">
        <v>1.84</v>
      </c>
      <c r="M10" s="18">
        <f t="shared" si="19"/>
        <v>11.550533584431891</v>
      </c>
      <c r="N10" s="10">
        <v>1.84</v>
      </c>
      <c r="O10" s="18">
        <f t="shared" si="20"/>
        <v>11.421477343265053</v>
      </c>
      <c r="P10" s="10">
        <v>1.36</v>
      </c>
      <c r="Q10" s="18">
        <f t="shared" si="21"/>
        <v>9.078771695594126</v>
      </c>
      <c r="R10" s="10">
        <v>1.76</v>
      </c>
      <c r="S10" s="18">
        <f t="shared" si="22"/>
        <v>11.246006389776356</v>
      </c>
      <c r="T10" s="10">
        <v>1.59</v>
      </c>
      <c r="U10" s="18">
        <f t="shared" si="23"/>
        <v>10.238248551191244</v>
      </c>
      <c r="V10" s="10">
        <v>1.56</v>
      </c>
      <c r="W10" s="18">
        <f t="shared" si="24"/>
        <v>10.236220472440944</v>
      </c>
      <c r="X10" s="10"/>
      <c r="Y10" s="18" t="str">
        <f t="shared" si="25"/>
        <v/>
      </c>
      <c r="Z10" s="10"/>
      <c r="AA10" s="18" t="str">
        <f t="shared" si="26"/>
        <v/>
      </c>
      <c r="AB10" s="10"/>
      <c r="AC10" s="18" t="str">
        <f t="shared" si="27"/>
        <v/>
      </c>
      <c r="AD10" s="10"/>
      <c r="AE10" s="18" t="str">
        <f t="shared" si="28"/>
        <v/>
      </c>
      <c r="AF10" s="10"/>
      <c r="AG10" s="18" t="str">
        <f t="shared" si="29"/>
        <v/>
      </c>
      <c r="AH10" s="10"/>
      <c r="AI10" s="18" t="str">
        <f t="shared" si="30"/>
        <v/>
      </c>
      <c r="AJ10" s="10"/>
      <c r="AK10" s="18" t="str">
        <f t="shared" si="31"/>
        <v/>
      </c>
      <c r="AL10" s="10"/>
      <c r="AM10" s="18" t="str">
        <f t="shared" si="32"/>
        <v/>
      </c>
      <c r="AN10" s="10"/>
      <c r="AO10" s="18" t="str">
        <f t="shared" si="33"/>
        <v/>
      </c>
      <c r="AP10" s="10"/>
      <c r="AQ10" s="18" t="str">
        <f t="shared" si="34"/>
        <v/>
      </c>
      <c r="AR10" s="10"/>
      <c r="AS10" s="18" t="str">
        <f t="shared" si="35"/>
        <v/>
      </c>
      <c r="AT10" s="10"/>
      <c r="AU10" s="18" t="str">
        <f t="shared" si="36"/>
        <v/>
      </c>
      <c r="AV10" s="10"/>
      <c r="AW10" s="18" t="str">
        <f t="shared" si="37"/>
        <v/>
      </c>
      <c r="AX10" s="10"/>
      <c r="AY10" s="18" t="str">
        <f t="shared" si="38"/>
        <v/>
      </c>
      <c r="AZ10" s="10"/>
      <c r="BA10" s="18" t="str">
        <f t="shared" si="39"/>
        <v/>
      </c>
      <c r="BB10" s="10"/>
      <c r="BC10" s="18" t="str">
        <f t="shared" si="40"/>
        <v/>
      </c>
      <c r="BD10" s="10"/>
      <c r="BE10" s="18" t="str">
        <f t="shared" si="41"/>
        <v/>
      </c>
      <c r="BF10" s="10"/>
      <c r="BG10" s="18" t="str">
        <f t="shared" si="42"/>
        <v/>
      </c>
      <c r="BH10" s="10"/>
      <c r="BI10" s="18" t="str">
        <f t="shared" si="43"/>
        <v/>
      </c>
      <c r="BK10" s="11" t="str">
        <f t="shared" si="0"/>
        <v xml:space="preserve">     Macroplacoid 2</v>
      </c>
      <c r="BL10" s="12">
        <f t="shared" si="1"/>
        <v>10</v>
      </c>
      <c r="BM10" s="38">
        <f t="shared" si="2"/>
        <v>1.36</v>
      </c>
      <c r="BN10" s="13" t="str">
        <f t="shared" si="3"/>
        <v>–</v>
      </c>
      <c r="BO10" s="39">
        <f t="shared" si="4"/>
        <v>1.84</v>
      </c>
      <c r="BP10" s="40">
        <f t="shared" si="5"/>
        <v>9.078771695594126</v>
      </c>
      <c r="BQ10" s="14" t="str">
        <f t="shared" si="10"/>
        <v>–</v>
      </c>
      <c r="BR10" s="41">
        <f t="shared" si="6"/>
        <v>11.550533584431891</v>
      </c>
      <c r="BS10" s="42">
        <f t="shared" si="7"/>
        <v>1.65</v>
      </c>
      <c r="BT10" s="43">
        <f t="shared" si="11"/>
        <v>10.502706005420212</v>
      </c>
      <c r="BU10" s="13">
        <f t="shared" si="8"/>
        <v>0.14944341180973264</v>
      </c>
      <c r="BV10" s="44">
        <f t="shared" si="12"/>
        <v>0.81627559825623941</v>
      </c>
      <c r="BW10" s="13" t="str">
        <f t="shared" si="9"/>
        <v>?</v>
      </c>
      <c r="BX10" s="14" t="str">
        <f t="shared" si="13"/>
        <v>?</v>
      </c>
    </row>
    <row r="11" spans="1:76" x14ac:dyDescent="0.3">
      <c r="A11" s="9" t="s">
        <v>30</v>
      </c>
      <c r="B11" s="121"/>
      <c r="C11" s="122" t="str">
        <f t="shared" si="14"/>
        <v/>
      </c>
      <c r="D11" s="10">
        <v>1.95</v>
      </c>
      <c r="E11" s="18">
        <f t="shared" si="15"/>
        <v>12.256442489000628</v>
      </c>
      <c r="F11" s="10">
        <v>2.0299999999999998</v>
      </c>
      <c r="G11" s="18">
        <f t="shared" si="16"/>
        <v>12.378048780487806</v>
      </c>
      <c r="H11" s="10">
        <v>2.16</v>
      </c>
      <c r="I11" s="18">
        <f t="shared" si="17"/>
        <v>13.122721749696234</v>
      </c>
      <c r="J11" s="10">
        <v>1.98</v>
      </c>
      <c r="K11" s="18">
        <f t="shared" si="18"/>
        <v>13.360323886639675</v>
      </c>
      <c r="L11" s="10">
        <v>2.09</v>
      </c>
      <c r="M11" s="18">
        <f t="shared" si="19"/>
        <v>13.119899560577524</v>
      </c>
      <c r="N11" s="10">
        <v>2.27</v>
      </c>
      <c r="O11" s="18">
        <f t="shared" si="20"/>
        <v>14.090626939788953</v>
      </c>
      <c r="P11" s="10">
        <v>1.7</v>
      </c>
      <c r="Q11" s="18">
        <f t="shared" si="21"/>
        <v>11.348464619492656</v>
      </c>
      <c r="R11" s="10">
        <v>1.93</v>
      </c>
      <c r="S11" s="18">
        <f t="shared" si="22"/>
        <v>12.332268370607027</v>
      </c>
      <c r="T11" s="10">
        <v>1.96</v>
      </c>
      <c r="U11" s="18">
        <f t="shared" si="23"/>
        <v>12.62073406310367</v>
      </c>
      <c r="V11" s="10">
        <v>1.91</v>
      </c>
      <c r="W11" s="18">
        <f t="shared" si="24"/>
        <v>12.532808398950129</v>
      </c>
      <c r="X11" s="10"/>
      <c r="Y11" s="18" t="str">
        <f t="shared" si="25"/>
        <v/>
      </c>
      <c r="Z11" s="10"/>
      <c r="AA11" s="18" t="str">
        <f t="shared" si="26"/>
        <v/>
      </c>
      <c r="AB11" s="10"/>
      <c r="AC11" s="18" t="str">
        <f t="shared" si="27"/>
        <v/>
      </c>
      <c r="AD11" s="10"/>
      <c r="AE11" s="18" t="str">
        <f t="shared" si="28"/>
        <v/>
      </c>
      <c r="AF11" s="10"/>
      <c r="AG11" s="18" t="str">
        <f t="shared" si="29"/>
        <v/>
      </c>
      <c r="AH11" s="10"/>
      <c r="AI11" s="18" t="str">
        <f t="shared" si="30"/>
        <v/>
      </c>
      <c r="AJ11" s="10"/>
      <c r="AK11" s="18" t="str">
        <f t="shared" si="31"/>
        <v/>
      </c>
      <c r="AL11" s="10"/>
      <c r="AM11" s="18" t="str">
        <f t="shared" si="32"/>
        <v/>
      </c>
      <c r="AN11" s="10"/>
      <c r="AO11" s="18" t="str">
        <f t="shared" si="33"/>
        <v/>
      </c>
      <c r="AP11" s="10"/>
      <c r="AQ11" s="18" t="str">
        <f t="shared" si="34"/>
        <v/>
      </c>
      <c r="AR11" s="10"/>
      <c r="AS11" s="18" t="str">
        <f t="shared" si="35"/>
        <v/>
      </c>
      <c r="AT11" s="10"/>
      <c r="AU11" s="18" t="str">
        <f t="shared" si="36"/>
        <v/>
      </c>
      <c r="AV11" s="10"/>
      <c r="AW11" s="18" t="str">
        <f t="shared" si="37"/>
        <v/>
      </c>
      <c r="AX11" s="10"/>
      <c r="AY11" s="18" t="str">
        <f t="shared" si="38"/>
        <v/>
      </c>
      <c r="AZ11" s="10"/>
      <c r="BA11" s="18" t="str">
        <f t="shared" si="39"/>
        <v/>
      </c>
      <c r="BB11" s="10"/>
      <c r="BC11" s="18" t="str">
        <f t="shared" si="40"/>
        <v/>
      </c>
      <c r="BD11" s="10"/>
      <c r="BE11" s="18" t="str">
        <f t="shared" si="41"/>
        <v/>
      </c>
      <c r="BF11" s="10"/>
      <c r="BG11" s="18" t="str">
        <f t="shared" si="42"/>
        <v/>
      </c>
      <c r="BH11" s="10"/>
      <c r="BI11" s="18" t="str">
        <f t="shared" si="43"/>
        <v/>
      </c>
      <c r="BK11" s="11" t="str">
        <f t="shared" si="0"/>
        <v xml:space="preserve">     Macroplacoid 3</v>
      </c>
      <c r="BL11" s="12">
        <f t="shared" si="1"/>
        <v>10</v>
      </c>
      <c r="BM11" s="38">
        <f t="shared" si="2"/>
        <v>1.7</v>
      </c>
      <c r="BN11" s="13" t="str">
        <f t="shared" si="3"/>
        <v>–</v>
      </c>
      <c r="BO11" s="39">
        <f t="shared" si="4"/>
        <v>2.27</v>
      </c>
      <c r="BP11" s="40">
        <f t="shared" si="5"/>
        <v>11.348464619492656</v>
      </c>
      <c r="BQ11" s="14" t="str">
        <f t="shared" si="10"/>
        <v>–</v>
      </c>
      <c r="BR11" s="41">
        <f t="shared" si="6"/>
        <v>14.090626939788953</v>
      </c>
      <c r="BS11" s="42">
        <f t="shared" si="7"/>
        <v>1.998</v>
      </c>
      <c r="BT11" s="43">
        <f t="shared" si="11"/>
        <v>12.716233885834431</v>
      </c>
      <c r="BU11" s="13">
        <f t="shared" si="8"/>
        <v>0.15454592988637536</v>
      </c>
      <c r="BV11" s="44">
        <f t="shared" si="12"/>
        <v>0.74675232087743082</v>
      </c>
      <c r="BW11" s="13" t="str">
        <f t="shared" si="9"/>
        <v>?</v>
      </c>
      <c r="BX11" s="14" t="str">
        <f t="shared" si="13"/>
        <v>?</v>
      </c>
    </row>
    <row r="12" spans="1:76" x14ac:dyDescent="0.3">
      <c r="A12" s="9" t="s">
        <v>126</v>
      </c>
      <c r="B12" s="121"/>
      <c r="C12" s="122" t="str">
        <f t="shared" si="14"/>
        <v/>
      </c>
      <c r="D12" s="10">
        <v>0.82</v>
      </c>
      <c r="E12" s="18">
        <f t="shared" si="15"/>
        <v>5.1539912005028281</v>
      </c>
      <c r="F12" s="10">
        <v>0.8</v>
      </c>
      <c r="G12" s="18">
        <f t="shared" si="16"/>
        <v>4.8780487804878057</v>
      </c>
      <c r="H12" s="10">
        <v>0.79</v>
      </c>
      <c r="I12" s="18">
        <f t="shared" si="17"/>
        <v>4.7995139732685299</v>
      </c>
      <c r="J12" s="10">
        <v>0.64</v>
      </c>
      <c r="K12" s="18">
        <f t="shared" si="18"/>
        <v>4.3184885290148447</v>
      </c>
      <c r="L12" s="10">
        <v>0.88</v>
      </c>
      <c r="M12" s="18">
        <f t="shared" si="19"/>
        <v>5.5241682360326427</v>
      </c>
      <c r="N12" s="10">
        <v>1.1000000000000001</v>
      </c>
      <c r="O12" s="18">
        <f t="shared" si="20"/>
        <v>6.8280571073867176</v>
      </c>
      <c r="P12" s="10">
        <v>0.99</v>
      </c>
      <c r="Q12" s="18">
        <f t="shared" si="21"/>
        <v>6.6088117489986651</v>
      </c>
      <c r="R12" s="10">
        <v>0.98</v>
      </c>
      <c r="S12" s="18">
        <f t="shared" si="22"/>
        <v>6.261980830670927</v>
      </c>
      <c r="T12" s="10">
        <v>0.78</v>
      </c>
      <c r="U12" s="18">
        <f t="shared" si="23"/>
        <v>5.0225370251126851</v>
      </c>
      <c r="V12" s="10">
        <v>0.82</v>
      </c>
      <c r="W12" s="18">
        <f t="shared" si="24"/>
        <v>5.3805774278215219</v>
      </c>
      <c r="X12" s="10"/>
      <c r="Y12" s="18" t="str">
        <f t="shared" si="25"/>
        <v/>
      </c>
      <c r="Z12" s="10"/>
      <c r="AA12" s="18" t="str">
        <f t="shared" si="26"/>
        <v/>
      </c>
      <c r="AB12" s="10"/>
      <c r="AC12" s="18" t="str">
        <f t="shared" si="27"/>
        <v/>
      </c>
      <c r="AD12" s="10"/>
      <c r="AE12" s="18" t="str">
        <f t="shared" si="28"/>
        <v/>
      </c>
      <c r="AF12" s="10"/>
      <c r="AG12" s="18" t="str">
        <f t="shared" si="29"/>
        <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Septulum</v>
      </c>
      <c r="BL12" s="12">
        <f t="shared" si="1"/>
        <v>10</v>
      </c>
      <c r="BM12" s="38">
        <f t="shared" si="2"/>
        <v>0.64</v>
      </c>
      <c r="BN12" s="13" t="str">
        <f t="shared" si="3"/>
        <v>–</v>
      </c>
      <c r="BO12" s="39">
        <f t="shared" si="4"/>
        <v>1.1000000000000001</v>
      </c>
      <c r="BP12" s="40">
        <f t="shared" si="5"/>
        <v>4.3184885290148447</v>
      </c>
      <c r="BQ12" s="14" t="str">
        <f t="shared" si="10"/>
        <v>–</v>
      </c>
      <c r="BR12" s="41">
        <f t="shared" si="6"/>
        <v>6.8280571073867176</v>
      </c>
      <c r="BS12" s="42">
        <f t="shared" si="7"/>
        <v>0.86</v>
      </c>
      <c r="BT12" s="43">
        <f t="shared" si="11"/>
        <v>5.4776174859297164</v>
      </c>
      <c r="BU12" s="13">
        <f t="shared" si="8"/>
        <v>0.13157169570660412</v>
      </c>
      <c r="BV12" s="44">
        <f t="shared" si="12"/>
        <v>0.83031562789978153</v>
      </c>
      <c r="BW12" s="13" t="str">
        <f t="shared" si="9"/>
        <v>?</v>
      </c>
      <c r="BX12" s="14" t="str">
        <f t="shared" si="13"/>
        <v>?</v>
      </c>
    </row>
    <row r="13" spans="1:76" x14ac:dyDescent="0.3">
      <c r="A13" s="9" t="s">
        <v>31</v>
      </c>
      <c r="B13" s="121"/>
      <c r="C13" s="122" t="str">
        <f t="shared" si="14"/>
        <v/>
      </c>
      <c r="D13" s="10">
        <v>6.33</v>
      </c>
      <c r="E13" s="18">
        <f t="shared" si="15"/>
        <v>39.786297925832805</v>
      </c>
      <c r="F13" s="10">
        <v>6.19</v>
      </c>
      <c r="G13" s="18">
        <f t="shared" si="16"/>
        <v>37.743902439024396</v>
      </c>
      <c r="H13" s="10">
        <v>6.42</v>
      </c>
      <c r="I13" s="18">
        <f t="shared" si="17"/>
        <v>39.003645200486027</v>
      </c>
      <c r="J13" s="10">
        <v>5.91</v>
      </c>
      <c r="K13" s="18">
        <f t="shared" si="18"/>
        <v>39.878542510121456</v>
      </c>
      <c r="L13" s="10">
        <v>6.36</v>
      </c>
      <c r="M13" s="18">
        <f t="shared" si="19"/>
        <v>39.92467043314501</v>
      </c>
      <c r="N13" s="10">
        <v>6.84</v>
      </c>
      <c r="O13" s="18">
        <f t="shared" si="20"/>
        <v>42.458100558659218</v>
      </c>
      <c r="P13" s="10">
        <v>5.0199999999999996</v>
      </c>
      <c r="Q13" s="18">
        <f t="shared" si="21"/>
        <v>33.511348464619488</v>
      </c>
      <c r="R13" s="10">
        <v>6.04</v>
      </c>
      <c r="S13" s="18">
        <f t="shared" si="22"/>
        <v>38.594249201277954</v>
      </c>
      <c r="T13" s="10">
        <v>6.17</v>
      </c>
      <c r="U13" s="18">
        <f t="shared" si="23"/>
        <v>39.729555698647779</v>
      </c>
      <c r="V13" s="10">
        <v>5.74</v>
      </c>
      <c r="W13" s="18">
        <f t="shared" si="24"/>
        <v>37.664041994750654</v>
      </c>
      <c r="X13" s="10"/>
      <c r="Y13" s="18" t="str">
        <f t="shared" si="25"/>
        <v/>
      </c>
      <c r="Z13" s="10"/>
      <c r="AA13" s="18" t="str">
        <f t="shared" si="26"/>
        <v/>
      </c>
      <c r="AB13" s="10"/>
      <c r="AC13" s="18" t="str">
        <f t="shared" si="27"/>
        <v/>
      </c>
      <c r="AD13" s="10"/>
      <c r="AE13" s="18" t="str">
        <f t="shared" si="28"/>
        <v/>
      </c>
      <c r="AF13" s="10"/>
      <c r="AG13" s="18" t="str">
        <f t="shared" si="29"/>
        <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row</v>
      </c>
      <c r="BL13" s="12">
        <f t="shared" si="1"/>
        <v>10</v>
      </c>
      <c r="BM13" s="38">
        <f t="shared" si="2"/>
        <v>5.0199999999999996</v>
      </c>
      <c r="BN13" s="13" t="str">
        <f t="shared" si="3"/>
        <v>–</v>
      </c>
      <c r="BO13" s="39">
        <f t="shared" si="4"/>
        <v>6.84</v>
      </c>
      <c r="BP13" s="40">
        <f t="shared" si="5"/>
        <v>33.511348464619488</v>
      </c>
      <c r="BQ13" s="14" t="str">
        <f t="shared" si="10"/>
        <v>–</v>
      </c>
      <c r="BR13" s="41">
        <f t="shared" si="6"/>
        <v>42.458100558659218</v>
      </c>
      <c r="BS13" s="42">
        <f t="shared" si="7"/>
        <v>6.1019999999999994</v>
      </c>
      <c r="BT13" s="43">
        <f t="shared" si="11"/>
        <v>38.829435442656482</v>
      </c>
      <c r="BU13" s="13">
        <f t="shared" si="8"/>
        <v>0.48524449736418684</v>
      </c>
      <c r="BV13" s="44">
        <f t="shared" si="12"/>
        <v>2.3117432729115555</v>
      </c>
      <c r="BW13" s="13" t="str">
        <f t="shared" si="9"/>
        <v>?</v>
      </c>
      <c r="BX13" s="14" t="str">
        <f t="shared" si="13"/>
        <v>?</v>
      </c>
    </row>
    <row r="14" spans="1:76" x14ac:dyDescent="0.3">
      <c r="A14" s="9" t="s">
        <v>32</v>
      </c>
      <c r="B14" s="121"/>
      <c r="C14" s="122" t="str">
        <f t="shared" si="14"/>
        <v/>
      </c>
      <c r="D14" s="10">
        <v>8.01</v>
      </c>
      <c r="E14" s="18">
        <f t="shared" si="15"/>
        <v>50.345694531741039</v>
      </c>
      <c r="F14" s="10">
        <v>8.17</v>
      </c>
      <c r="G14" s="18">
        <f t="shared" si="16"/>
        <v>49.81707317073171</v>
      </c>
      <c r="H14" s="10">
        <v>7.94</v>
      </c>
      <c r="I14" s="18">
        <f t="shared" si="17"/>
        <v>48.238153098420412</v>
      </c>
      <c r="J14" s="10">
        <v>7.36</v>
      </c>
      <c r="K14" s="18">
        <f t="shared" si="18"/>
        <v>49.662618083670715</v>
      </c>
      <c r="L14" s="10">
        <v>8.17</v>
      </c>
      <c r="M14" s="18">
        <f t="shared" si="19"/>
        <v>51.286880100439426</v>
      </c>
      <c r="N14" s="10">
        <v>8.6999999999999993</v>
      </c>
      <c r="O14" s="18">
        <f t="shared" si="20"/>
        <v>54.003724394785849</v>
      </c>
      <c r="P14" s="10">
        <v>6.69</v>
      </c>
      <c r="Q14" s="18">
        <f t="shared" si="21"/>
        <v>44.65954606141522</v>
      </c>
      <c r="R14" s="10"/>
      <c r="S14" s="18" t="str">
        <f t="shared" si="22"/>
        <v/>
      </c>
      <c r="T14" s="10">
        <v>7.8</v>
      </c>
      <c r="U14" s="18">
        <f t="shared" si="23"/>
        <v>50.225370251126854</v>
      </c>
      <c r="V14" s="10">
        <v>7.21</v>
      </c>
      <c r="W14" s="18">
        <f t="shared" si="24"/>
        <v>47.309711286089239</v>
      </c>
      <c r="X14" s="10"/>
      <c r="Y14" s="18" t="str">
        <f t="shared" si="25"/>
        <v/>
      </c>
      <c r="Z14" s="10"/>
      <c r="AA14" s="18" t="str">
        <f t="shared" si="26"/>
        <v/>
      </c>
      <c r="AB14" s="10"/>
      <c r="AC14" s="18" t="str">
        <f t="shared" si="27"/>
        <v/>
      </c>
      <c r="AD14" s="10"/>
      <c r="AE14" s="18" t="str">
        <f t="shared" si="28"/>
        <v/>
      </c>
      <c r="AF14" s="10"/>
      <c r="AG14" s="18" t="str">
        <f t="shared" si="29"/>
        <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Placoid row</v>
      </c>
      <c r="BL14" s="12">
        <f t="shared" si="1"/>
        <v>9</v>
      </c>
      <c r="BM14" s="38">
        <f t="shared" si="2"/>
        <v>6.69</v>
      </c>
      <c r="BN14" s="13" t="str">
        <f t="shared" si="3"/>
        <v>–</v>
      </c>
      <c r="BO14" s="39">
        <f t="shared" si="4"/>
        <v>8.6999999999999993</v>
      </c>
      <c r="BP14" s="40">
        <f t="shared" si="5"/>
        <v>44.65954606141522</v>
      </c>
      <c r="BQ14" s="14" t="str">
        <f t="shared" si="10"/>
        <v>–</v>
      </c>
      <c r="BR14" s="41">
        <f t="shared" si="6"/>
        <v>54.003724394785849</v>
      </c>
      <c r="BS14" s="42">
        <f t="shared" si="7"/>
        <v>7.7833333333333314</v>
      </c>
      <c r="BT14" s="43">
        <f t="shared" si="11"/>
        <v>49.50541899760227</v>
      </c>
      <c r="BU14" s="13">
        <f t="shared" si="8"/>
        <v>0.60402814503961622</v>
      </c>
      <c r="BV14" s="44">
        <f t="shared" si="12"/>
        <v>2.6140047697824538</v>
      </c>
      <c r="BW14" s="13" t="str">
        <f t="shared" si="9"/>
        <v>?</v>
      </c>
      <c r="BX14" s="14" t="str">
        <f t="shared" si="13"/>
        <v>?</v>
      </c>
    </row>
    <row r="15" spans="1:76" x14ac:dyDescent="0.3">
      <c r="A15" s="19" t="s">
        <v>78</v>
      </c>
      <c r="B15" s="119"/>
      <c r="C15" s="120"/>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46"/>
      <c r="AF15" s="23"/>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46"/>
      <c r="BK15" s="11" t="str">
        <f t="shared" si="0"/>
        <v>Claw I heights</v>
      </c>
      <c r="BL15" s="12"/>
      <c r="BM15" s="38"/>
      <c r="BN15" s="13"/>
      <c r="BO15" s="39"/>
      <c r="BP15" s="40"/>
      <c r="BQ15" s="14"/>
      <c r="BR15" s="41"/>
      <c r="BS15" s="42"/>
      <c r="BT15" s="43"/>
      <c r="BU15" s="13"/>
      <c r="BV15" s="44"/>
      <c r="BW15" s="13"/>
      <c r="BX15" s="14"/>
    </row>
    <row r="16" spans="1:76" x14ac:dyDescent="0.3">
      <c r="A16" s="9" t="s">
        <v>33</v>
      </c>
      <c r="B16" s="121"/>
      <c r="C16" s="122" t="str">
        <f t="shared" ref="C16:C19" si="44">IF(AND((B16&gt;0),(B$4&gt;0)),(B16/B$4*100),"")</f>
        <v/>
      </c>
      <c r="D16" s="10">
        <v>3.52</v>
      </c>
      <c r="E16" s="18">
        <f t="shared" ref="E16:E19" si="45">IF(AND((D16&gt;0),(D$4&gt;0)),(D16/D$4*100),"")</f>
        <v>22.124450031426775</v>
      </c>
      <c r="F16" s="10">
        <v>3.44</v>
      </c>
      <c r="G16" s="18">
        <f t="shared" ref="G16:G19" si="46">IF(AND((F16&gt;0),(F$4&gt;0)),(F16/F$4*100),"")</f>
        <v>20.975609756097562</v>
      </c>
      <c r="H16" s="10">
        <v>3.5</v>
      </c>
      <c r="I16" s="18">
        <f t="shared" ref="I16:I19" si="47">IF(AND((H16&gt;0),(H$4&gt;0)),(H16/H$4*100),"")</f>
        <v>21.263669501822598</v>
      </c>
      <c r="J16" s="10">
        <v>3.2</v>
      </c>
      <c r="K16" s="18">
        <f t="shared" ref="K16:K20" si="48">IF(AND((J16&gt;0),(J$4&gt;0)),(J16/J$4*100),"")</f>
        <v>21.592442645074225</v>
      </c>
      <c r="L16" s="10">
        <v>3.27</v>
      </c>
      <c r="M16" s="18">
        <f t="shared" ref="M16:M19" si="49">IF(AND((L16&gt;0),(L$4&gt;0)),(L16/L$4*100),"")</f>
        <v>20.527306967984934</v>
      </c>
      <c r="N16" s="10">
        <v>3.58</v>
      </c>
      <c r="O16" s="18">
        <f t="shared" ref="O16:O19" si="50">IF(AND((N16&gt;0),(N$4&gt;0)),(N16/N$4*100),"")</f>
        <v>22.222222222222225</v>
      </c>
      <c r="P16" s="10">
        <v>3.36</v>
      </c>
      <c r="Q16" s="18">
        <f t="shared" ref="Q16:Q19" si="51">IF(AND((P16&gt;0),(P$4&gt;0)),(P16/P$4*100),"")</f>
        <v>22.429906542056074</v>
      </c>
      <c r="R16" s="10"/>
      <c r="S16" s="18" t="str">
        <f t="shared" ref="S16:S19" si="52">IF(AND((R16&gt;0),(R$4&gt;0)),(R16/R$4*100),"")</f>
        <v/>
      </c>
      <c r="T16" s="10">
        <v>3.49</v>
      </c>
      <c r="U16" s="18">
        <f t="shared" ref="U16:U19" si="53">IF(AND((T16&gt;0),(T$4&gt;0)),(T16/T$4*100),"")</f>
        <v>22.472633612363172</v>
      </c>
      <c r="V16" s="10">
        <v>2.96</v>
      </c>
      <c r="W16" s="18">
        <f t="shared" ref="W16:W19" si="54">IF(AND((V16&gt;0),(V$4&gt;0)),(V16/V$4*100),"")</f>
        <v>19.42257217847769</v>
      </c>
      <c r="X16" s="10"/>
      <c r="Y16" s="18" t="str">
        <f t="shared" ref="Y16:Y19" si="55">IF(AND((X16&gt;0),(X$4&gt;0)),(X16/X$4*100),"")</f>
        <v/>
      </c>
      <c r="Z16" s="10"/>
      <c r="AA16" s="18" t="str">
        <f t="shared" ref="AA16:AA19" si="56">IF(AND((Z16&gt;0),(Z$4&gt;0)),(Z16/Z$4*100),"")</f>
        <v/>
      </c>
      <c r="AB16" s="10"/>
      <c r="AC16" s="18" t="str">
        <f t="shared" ref="AC16:AC19" si="57">IF(AND((AB16&gt;0),(AB$4&gt;0)),(AB16/AB$4*100),"")</f>
        <v/>
      </c>
      <c r="AD16" s="10"/>
      <c r="AE16" s="18" t="str">
        <f t="shared" ref="AE16:AE19" si="58">IF(AND((AD16&gt;0),(AD$4&gt;0)),(AD16/AD$4*100),"")</f>
        <v/>
      </c>
      <c r="AF16" s="10"/>
      <c r="AG16" s="18" t="str">
        <f t="shared" ref="AG16:AG19" si="59">IF(AND((AF16&gt;0),(AF$4&gt;0)),(AF16/AF$4*100),"")</f>
        <v/>
      </c>
      <c r="AH16" s="10"/>
      <c r="AI16" s="18" t="str">
        <f t="shared" ref="AI16:AI19" si="60">IF(AND((AH16&gt;0),(AH$4&gt;0)),(AH16/AH$4*100),"")</f>
        <v/>
      </c>
      <c r="AJ16" s="10"/>
      <c r="AK16" s="18" t="str">
        <f t="shared" ref="AK16:AK19" si="61">IF(AND((AJ16&gt;0),(AJ$4&gt;0)),(AJ16/AJ$4*100),"")</f>
        <v/>
      </c>
      <c r="AL16" s="10"/>
      <c r="AM16" s="18" t="str">
        <f t="shared" ref="AM16:AM19" si="62">IF(AND((AL16&gt;0),(AL$4&gt;0)),(AL16/AL$4*100),"")</f>
        <v/>
      </c>
      <c r="AN16" s="10"/>
      <c r="AO16" s="18" t="str">
        <f t="shared" ref="AO16:AO19" si="63">IF(AND((AN16&gt;0),(AN$4&gt;0)),(AN16/AN$4*100),"")</f>
        <v/>
      </c>
      <c r="AP16" s="10"/>
      <c r="AQ16" s="18" t="str">
        <f t="shared" ref="AQ16:AQ19" si="64">IF(AND((AP16&gt;0),(AP$4&gt;0)),(AP16/AP$4*100),"")</f>
        <v/>
      </c>
      <c r="AR16" s="10"/>
      <c r="AS16" s="18" t="str">
        <f t="shared" ref="AS16:AS19" si="65">IF(AND((AR16&gt;0),(AR$4&gt;0)),(AR16/AR$4*100),"")</f>
        <v/>
      </c>
      <c r="AT16" s="10"/>
      <c r="AU16" s="18" t="str">
        <f t="shared" ref="AU16:AU19" si="66">IF(AND((AT16&gt;0),(AT$4&gt;0)),(AT16/AT$4*100),"")</f>
        <v/>
      </c>
      <c r="AV16" s="10"/>
      <c r="AW16" s="18" t="str">
        <f t="shared" ref="AW16:AW19" si="67">IF(AND((AV16&gt;0),(AV$4&gt;0)),(AV16/AV$4*100),"")</f>
        <v/>
      </c>
      <c r="AX16" s="10"/>
      <c r="AY16" s="18" t="str">
        <f t="shared" ref="AY16:AY19" si="68">IF(AND((AX16&gt;0),(AX$4&gt;0)),(AX16/AX$4*100),"")</f>
        <v/>
      </c>
      <c r="AZ16" s="10"/>
      <c r="BA16" s="18" t="str">
        <f t="shared" ref="BA16:BA19" si="69">IF(AND((AZ16&gt;0),(AZ$4&gt;0)),(AZ16/AZ$4*100),"")</f>
        <v/>
      </c>
      <c r="BB16" s="10"/>
      <c r="BC16" s="18" t="str">
        <f t="shared" ref="BC16:BC19" si="70">IF(AND((BB16&gt;0),(BB$4&gt;0)),(BB16/BB$4*100),"")</f>
        <v/>
      </c>
      <c r="BD16" s="10"/>
      <c r="BE16" s="18" t="str">
        <f t="shared" ref="BE16:BE19" si="71">IF(AND((BD16&gt;0),(BD$4&gt;0)),(BD16/BD$4*100),"")</f>
        <v/>
      </c>
      <c r="BF16" s="10"/>
      <c r="BG16" s="18" t="str">
        <f t="shared" ref="BG16:BG19" si="72">IF(AND((BF16&gt;0),(BF$4&gt;0)),(BF16/BF$4*100),"")</f>
        <v/>
      </c>
      <c r="BH16" s="10"/>
      <c r="BI16" s="18" t="str">
        <f t="shared" ref="BI16:BI19" si="73">IF(AND((BH16&gt;0),(BH$4&gt;0)),(BH16/BH$4*100),"")</f>
        <v/>
      </c>
      <c r="BK16" s="11" t="str">
        <f t="shared" si="0"/>
        <v xml:space="preserve">     External primary branch</v>
      </c>
      <c r="BL16" s="12">
        <f t="shared" si="1"/>
        <v>9</v>
      </c>
      <c r="BM16" s="38">
        <f t="shared" si="2"/>
        <v>2.96</v>
      </c>
      <c r="BN16" s="13" t="str">
        <f t="shared" si="3"/>
        <v>–</v>
      </c>
      <c r="BO16" s="39">
        <f t="shared" si="4"/>
        <v>3.58</v>
      </c>
      <c r="BP16" s="40">
        <f t="shared" si="5"/>
        <v>19.42257217847769</v>
      </c>
      <c r="BQ16" s="14" t="str">
        <f t="shared" si="10"/>
        <v>–</v>
      </c>
      <c r="BR16" s="41">
        <f t="shared" si="6"/>
        <v>22.472633612363172</v>
      </c>
      <c r="BS16" s="42">
        <f t="shared" si="7"/>
        <v>3.3688888888888888</v>
      </c>
      <c r="BT16" s="43">
        <f t="shared" si="11"/>
        <v>21.447868161947252</v>
      </c>
      <c r="BU16" s="13">
        <f t="shared" si="8"/>
        <v>0.1968149158755787</v>
      </c>
      <c r="BV16" s="44">
        <f t="shared" si="12"/>
        <v>1.0185189312852605</v>
      </c>
      <c r="BW16" s="13" t="str">
        <f t="shared" si="9"/>
        <v>?</v>
      </c>
      <c r="BX16" s="14" t="str">
        <f t="shared" si="13"/>
        <v>?</v>
      </c>
    </row>
    <row r="17" spans="1:76" x14ac:dyDescent="0.3">
      <c r="A17" s="9" t="s">
        <v>34</v>
      </c>
      <c r="B17" s="121"/>
      <c r="C17" s="122" t="str">
        <f>IF(AND((B17&gt;0),(B$4&gt;0)),(B17/B$4*100),"")</f>
        <v/>
      </c>
      <c r="D17" s="10"/>
      <c r="E17" s="18" t="str">
        <f t="shared" si="45"/>
        <v/>
      </c>
      <c r="F17" s="10">
        <v>2.6</v>
      </c>
      <c r="G17" s="18">
        <f t="shared" si="46"/>
        <v>15.853658536585369</v>
      </c>
      <c r="H17" s="10"/>
      <c r="I17" s="18" t="str">
        <f t="shared" si="47"/>
        <v/>
      </c>
      <c r="J17" s="10">
        <v>2.29</v>
      </c>
      <c r="K17" s="18">
        <f t="shared" si="48"/>
        <v>15.452091767881241</v>
      </c>
      <c r="L17" s="10">
        <v>2.14</v>
      </c>
      <c r="M17" s="18">
        <f t="shared" si="49"/>
        <v>13.433772755806656</v>
      </c>
      <c r="N17" s="10">
        <v>2.2999999999999998</v>
      </c>
      <c r="O17" s="18">
        <f t="shared" si="50"/>
        <v>14.276846679081315</v>
      </c>
      <c r="P17" s="10"/>
      <c r="Q17" s="18" t="str">
        <f t="shared" si="51"/>
        <v/>
      </c>
      <c r="R17" s="10"/>
      <c r="S17" s="18" t="str">
        <f t="shared" si="52"/>
        <v/>
      </c>
      <c r="T17" s="10">
        <v>2.62</v>
      </c>
      <c r="U17" s="18">
        <f t="shared" si="53"/>
        <v>16.870573084352866</v>
      </c>
      <c r="V17" s="10"/>
      <c r="W17" s="18" t="str">
        <f t="shared" si="54"/>
        <v/>
      </c>
      <c r="X17" s="10"/>
      <c r="Y17" s="18" t="str">
        <f t="shared" si="55"/>
        <v/>
      </c>
      <c r="Z17" s="10"/>
      <c r="AA17" s="18" t="str">
        <f t="shared" si="56"/>
        <v/>
      </c>
      <c r="AB17" s="10"/>
      <c r="AC17" s="18" t="str">
        <f t="shared" si="57"/>
        <v/>
      </c>
      <c r="AD17" s="10"/>
      <c r="AE17" s="18" t="str">
        <f t="shared" si="58"/>
        <v/>
      </c>
      <c r="AF17" s="10"/>
      <c r="AG17" s="18" t="str">
        <f t="shared" si="59"/>
        <v/>
      </c>
      <c r="AH17" s="10"/>
      <c r="AI17" s="18" t="str">
        <f t="shared" si="60"/>
        <v/>
      </c>
      <c r="AJ17" s="10"/>
      <c r="AK17" s="18" t="str">
        <f t="shared" si="61"/>
        <v/>
      </c>
      <c r="AL17" s="10"/>
      <c r="AM17" s="18" t="str">
        <f t="shared" si="62"/>
        <v/>
      </c>
      <c r="AN17" s="10"/>
      <c r="AO17" s="18" t="str">
        <f t="shared" si="63"/>
        <v/>
      </c>
      <c r="AP17" s="10"/>
      <c r="AQ17" s="18" t="str">
        <f t="shared" si="64"/>
        <v/>
      </c>
      <c r="AR17" s="10"/>
      <c r="AS17" s="18" t="str">
        <f t="shared" si="65"/>
        <v/>
      </c>
      <c r="AT17" s="10"/>
      <c r="AU17" s="18" t="str">
        <f t="shared" si="66"/>
        <v/>
      </c>
      <c r="AV17" s="10"/>
      <c r="AW17" s="18" t="str">
        <f t="shared" si="67"/>
        <v/>
      </c>
      <c r="AX17" s="10"/>
      <c r="AY17" s="18" t="str">
        <f t="shared" si="68"/>
        <v/>
      </c>
      <c r="AZ17" s="10"/>
      <c r="BA17" s="18" t="str">
        <f t="shared" si="69"/>
        <v/>
      </c>
      <c r="BB17" s="10"/>
      <c r="BC17" s="18" t="str">
        <f t="shared" si="70"/>
        <v/>
      </c>
      <c r="BD17" s="10"/>
      <c r="BE17" s="18" t="str">
        <f t="shared" si="71"/>
        <v/>
      </c>
      <c r="BF17" s="10"/>
      <c r="BG17" s="18" t="str">
        <f t="shared" si="72"/>
        <v/>
      </c>
      <c r="BH17" s="10"/>
      <c r="BI17" s="18" t="str">
        <f t="shared" si="73"/>
        <v/>
      </c>
      <c r="BK17" s="11" t="str">
        <f t="shared" si="0"/>
        <v xml:space="preserve">     External secondary branch</v>
      </c>
      <c r="BL17" s="12">
        <f t="shared" si="1"/>
        <v>5</v>
      </c>
      <c r="BM17" s="38">
        <f t="shared" si="2"/>
        <v>2.14</v>
      </c>
      <c r="BN17" s="13" t="str">
        <f t="shared" si="3"/>
        <v>–</v>
      </c>
      <c r="BO17" s="39">
        <f t="shared" si="4"/>
        <v>2.62</v>
      </c>
      <c r="BP17" s="40">
        <f t="shared" si="5"/>
        <v>13.433772755806656</v>
      </c>
      <c r="BQ17" s="14" t="str">
        <f t="shared" si="10"/>
        <v>–</v>
      </c>
      <c r="BR17" s="41">
        <f t="shared" si="6"/>
        <v>16.870573084352866</v>
      </c>
      <c r="BS17" s="42">
        <f t="shared" si="7"/>
        <v>2.3900000000000006</v>
      </c>
      <c r="BT17" s="43">
        <f t="shared" si="11"/>
        <v>15.177388564741488</v>
      </c>
      <c r="BU17" s="13">
        <f t="shared" si="8"/>
        <v>0.21071307505705481</v>
      </c>
      <c r="BV17" s="44">
        <f t="shared" si="12"/>
        <v>1.3463699824974216</v>
      </c>
      <c r="BW17" s="13" t="str">
        <f t="shared" si="9"/>
        <v>?</v>
      </c>
      <c r="BX17" s="14" t="str">
        <f t="shared" si="13"/>
        <v>?</v>
      </c>
    </row>
    <row r="18" spans="1:76" x14ac:dyDescent="0.3">
      <c r="A18" s="9" t="s">
        <v>35</v>
      </c>
      <c r="B18" s="121"/>
      <c r="C18" s="122" t="str">
        <f t="shared" si="44"/>
        <v/>
      </c>
      <c r="D18" s="10">
        <v>3.46</v>
      </c>
      <c r="E18" s="18">
        <f t="shared" si="45"/>
        <v>21.747328724072908</v>
      </c>
      <c r="F18" s="10">
        <v>3.18</v>
      </c>
      <c r="G18" s="18">
        <f t="shared" si="46"/>
        <v>19.390243902439028</v>
      </c>
      <c r="H18" s="10">
        <v>3.18</v>
      </c>
      <c r="I18" s="18">
        <f t="shared" si="47"/>
        <v>19.319562575941678</v>
      </c>
      <c r="J18" s="10">
        <v>2.93</v>
      </c>
      <c r="K18" s="18">
        <f t="shared" si="48"/>
        <v>19.770580296896085</v>
      </c>
      <c r="L18" s="10"/>
      <c r="M18" s="18" t="str">
        <f t="shared" si="49"/>
        <v/>
      </c>
      <c r="N18" s="10">
        <v>3.35</v>
      </c>
      <c r="O18" s="18">
        <f t="shared" si="50"/>
        <v>20.79453755431409</v>
      </c>
      <c r="P18" s="10">
        <v>3.2</v>
      </c>
      <c r="Q18" s="18">
        <f t="shared" si="51"/>
        <v>21.361815754339119</v>
      </c>
      <c r="R18" s="10">
        <v>2.97</v>
      </c>
      <c r="S18" s="18">
        <f t="shared" si="52"/>
        <v>18.977635782747605</v>
      </c>
      <c r="T18" s="10"/>
      <c r="U18" s="18" t="str">
        <f t="shared" si="53"/>
        <v/>
      </c>
      <c r="V18" s="10">
        <v>2.63</v>
      </c>
      <c r="W18" s="18">
        <f t="shared" si="54"/>
        <v>17.257217847769027</v>
      </c>
      <c r="X18" s="10"/>
      <c r="Y18" s="18" t="str">
        <f t="shared" si="55"/>
        <v/>
      </c>
      <c r="Z18" s="10"/>
      <c r="AA18" s="18" t="str">
        <f t="shared" si="56"/>
        <v/>
      </c>
      <c r="AB18" s="10"/>
      <c r="AC18" s="18" t="str">
        <f t="shared" si="57"/>
        <v/>
      </c>
      <c r="AD18" s="10"/>
      <c r="AE18" s="18" t="str">
        <f t="shared" si="58"/>
        <v/>
      </c>
      <c r="AF18" s="10"/>
      <c r="AG18" s="18" t="str">
        <f t="shared" si="59"/>
        <v/>
      </c>
      <c r="AH18" s="10"/>
      <c r="AI18" s="18" t="str">
        <f t="shared" si="60"/>
        <v/>
      </c>
      <c r="AJ18" s="10"/>
      <c r="AK18" s="18" t="str">
        <f t="shared" si="61"/>
        <v/>
      </c>
      <c r="AL18" s="10"/>
      <c r="AM18" s="18" t="str">
        <f t="shared" si="62"/>
        <v/>
      </c>
      <c r="AN18" s="10"/>
      <c r="AO18" s="18" t="str">
        <f t="shared" si="63"/>
        <v/>
      </c>
      <c r="AP18" s="10"/>
      <c r="AQ18" s="18" t="str">
        <f t="shared" si="64"/>
        <v/>
      </c>
      <c r="AR18" s="10"/>
      <c r="AS18" s="18" t="str">
        <f t="shared" si="65"/>
        <v/>
      </c>
      <c r="AT18" s="10"/>
      <c r="AU18" s="18" t="str">
        <f t="shared" si="66"/>
        <v/>
      </c>
      <c r="AV18" s="10"/>
      <c r="AW18" s="18" t="str">
        <f t="shared" si="67"/>
        <v/>
      </c>
      <c r="AX18" s="10"/>
      <c r="AY18" s="18" t="str">
        <f t="shared" si="68"/>
        <v/>
      </c>
      <c r="AZ18" s="10"/>
      <c r="BA18" s="18" t="str">
        <f t="shared" si="69"/>
        <v/>
      </c>
      <c r="BB18" s="10"/>
      <c r="BC18" s="18" t="str">
        <f t="shared" si="70"/>
        <v/>
      </c>
      <c r="BD18" s="10"/>
      <c r="BE18" s="18" t="str">
        <f t="shared" si="71"/>
        <v/>
      </c>
      <c r="BF18" s="10"/>
      <c r="BG18" s="18" t="str">
        <f t="shared" si="72"/>
        <v/>
      </c>
      <c r="BH18" s="10"/>
      <c r="BI18" s="18" t="str">
        <f t="shared" si="73"/>
        <v/>
      </c>
      <c r="BK18" s="11" t="str">
        <f t="shared" si="0"/>
        <v xml:space="preserve">     Internal primary branch</v>
      </c>
      <c r="BL18" s="12">
        <f t="shared" si="1"/>
        <v>8</v>
      </c>
      <c r="BM18" s="38">
        <f t="shared" si="2"/>
        <v>2.63</v>
      </c>
      <c r="BN18" s="13" t="str">
        <f t="shared" si="3"/>
        <v>–</v>
      </c>
      <c r="BO18" s="39">
        <f t="shared" si="4"/>
        <v>3.46</v>
      </c>
      <c r="BP18" s="40">
        <f t="shared" si="5"/>
        <v>17.257217847769027</v>
      </c>
      <c r="BQ18" s="14" t="str">
        <f t="shared" si="10"/>
        <v>–</v>
      </c>
      <c r="BR18" s="41">
        <f t="shared" si="6"/>
        <v>21.747328724072908</v>
      </c>
      <c r="BS18" s="42">
        <f t="shared" si="7"/>
        <v>3.1124999999999998</v>
      </c>
      <c r="BT18" s="43">
        <f t="shared" si="11"/>
        <v>19.827365304814943</v>
      </c>
      <c r="BU18" s="13">
        <f t="shared" si="8"/>
        <v>0.26195692121306624</v>
      </c>
      <c r="BV18" s="44">
        <f t="shared" si="12"/>
        <v>1.451899315387452</v>
      </c>
      <c r="BW18" s="13" t="str">
        <f t="shared" si="9"/>
        <v>?</v>
      </c>
      <c r="BX18" s="14" t="str">
        <f t="shared" si="13"/>
        <v>?</v>
      </c>
    </row>
    <row r="19" spans="1:76" x14ac:dyDescent="0.3">
      <c r="A19" s="9" t="s">
        <v>36</v>
      </c>
      <c r="B19" s="121"/>
      <c r="C19" s="122" t="str">
        <f t="shared" si="44"/>
        <v/>
      </c>
      <c r="D19" s="10"/>
      <c r="E19" s="18" t="str">
        <f t="shared" si="45"/>
        <v/>
      </c>
      <c r="F19" s="10">
        <v>2.19</v>
      </c>
      <c r="G19" s="18">
        <f t="shared" si="46"/>
        <v>13.353658536585368</v>
      </c>
      <c r="H19" s="10"/>
      <c r="I19" s="18" t="str">
        <f t="shared" si="47"/>
        <v/>
      </c>
      <c r="J19" s="10"/>
      <c r="K19" s="18" t="str">
        <f t="shared" si="48"/>
        <v/>
      </c>
      <c r="L19" s="10"/>
      <c r="M19" s="18" t="str">
        <f t="shared" si="49"/>
        <v/>
      </c>
      <c r="N19" s="10">
        <v>1.84</v>
      </c>
      <c r="O19" s="18">
        <f t="shared" si="50"/>
        <v>11.421477343265053</v>
      </c>
      <c r="P19" s="10"/>
      <c r="Q19" s="18" t="str">
        <f t="shared" si="51"/>
        <v/>
      </c>
      <c r="R19" s="10">
        <v>1.82</v>
      </c>
      <c r="S19" s="18">
        <f t="shared" si="52"/>
        <v>11.629392971246007</v>
      </c>
      <c r="T19" s="10"/>
      <c r="U19" s="18" t="str">
        <f t="shared" si="53"/>
        <v/>
      </c>
      <c r="V19" s="10"/>
      <c r="W19" s="18" t="str">
        <f t="shared" si="54"/>
        <v/>
      </c>
      <c r="X19" s="10"/>
      <c r="Y19" s="18" t="str">
        <f t="shared" si="55"/>
        <v/>
      </c>
      <c r="Z19" s="10"/>
      <c r="AA19" s="18" t="str">
        <f t="shared" si="56"/>
        <v/>
      </c>
      <c r="AB19" s="10"/>
      <c r="AC19" s="18" t="str">
        <f t="shared" si="57"/>
        <v/>
      </c>
      <c r="AD19" s="10"/>
      <c r="AE19" s="18" t="str">
        <f t="shared" si="58"/>
        <v/>
      </c>
      <c r="AF19" s="10"/>
      <c r="AG19" s="18" t="str">
        <f t="shared" si="59"/>
        <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Internal secondary branch</v>
      </c>
      <c r="BL19" s="12">
        <f t="shared" si="1"/>
        <v>3</v>
      </c>
      <c r="BM19" s="38">
        <f t="shared" si="2"/>
        <v>1.82</v>
      </c>
      <c r="BN19" s="13" t="str">
        <f t="shared" si="3"/>
        <v>–</v>
      </c>
      <c r="BO19" s="39">
        <f t="shared" si="4"/>
        <v>2.19</v>
      </c>
      <c r="BP19" s="40">
        <f t="shared" si="5"/>
        <v>11.421477343265053</v>
      </c>
      <c r="BQ19" s="14" t="str">
        <f t="shared" si="10"/>
        <v>–</v>
      </c>
      <c r="BR19" s="41">
        <f t="shared" si="6"/>
        <v>13.353658536585368</v>
      </c>
      <c r="BS19" s="42">
        <f t="shared" si="7"/>
        <v>1.9500000000000002</v>
      </c>
      <c r="BT19" s="43">
        <f t="shared" si="11"/>
        <v>12.134842950365476</v>
      </c>
      <c r="BU19" s="13">
        <f t="shared" si="8"/>
        <v>0.20808652046684806</v>
      </c>
      <c r="BV19" s="44">
        <f t="shared" si="12"/>
        <v>1.0606322652074478</v>
      </c>
      <c r="BW19" s="13" t="str">
        <f t="shared" si="9"/>
        <v>?</v>
      </c>
      <c r="BX19" s="14" t="str">
        <f t="shared" si="13"/>
        <v>?</v>
      </c>
    </row>
    <row r="20" spans="1:76" x14ac:dyDescent="0.3">
      <c r="A20" s="19" t="s">
        <v>87</v>
      </c>
      <c r="B20" s="119"/>
      <c r="C20" s="120"/>
      <c r="D20" s="24"/>
      <c r="E20" s="24"/>
      <c r="F20" s="24"/>
      <c r="G20" s="24"/>
      <c r="H20" s="24"/>
      <c r="I20" s="24"/>
      <c r="J20" s="24"/>
      <c r="K20" s="24" t="str">
        <f t="shared" si="48"/>
        <v/>
      </c>
      <c r="L20" s="24"/>
      <c r="M20" s="24"/>
      <c r="N20" s="24"/>
      <c r="O20" s="24"/>
      <c r="P20" s="24"/>
      <c r="Q20" s="24"/>
      <c r="R20" s="24"/>
      <c r="S20" s="24"/>
      <c r="T20" s="24"/>
      <c r="U20" s="24"/>
      <c r="V20" s="24"/>
      <c r="W20" s="24"/>
      <c r="X20" s="24"/>
      <c r="Y20" s="24"/>
      <c r="Z20" s="24"/>
      <c r="AA20" s="24"/>
      <c r="AB20" s="24"/>
      <c r="AC20" s="24"/>
      <c r="AD20" s="24"/>
      <c r="AE20" s="46"/>
      <c r="AF20" s="23"/>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46"/>
      <c r="BK20" s="11" t="str">
        <f t="shared" si="0"/>
        <v>Claw II heights</v>
      </c>
      <c r="BL20" s="12"/>
      <c r="BM20" s="38"/>
      <c r="BN20" s="13"/>
      <c r="BO20" s="39"/>
      <c r="BP20" s="40"/>
      <c r="BQ20" s="14"/>
      <c r="BR20" s="41"/>
      <c r="BS20" s="42"/>
      <c r="BT20" s="43"/>
      <c r="BU20" s="13"/>
      <c r="BV20" s="44"/>
      <c r="BW20" s="13"/>
      <c r="BX20" s="14"/>
    </row>
    <row r="21" spans="1:76" x14ac:dyDescent="0.3">
      <c r="A21" s="9" t="s">
        <v>33</v>
      </c>
      <c r="B21" s="121"/>
      <c r="C21" s="122" t="str">
        <f t="shared" ref="C21:C24" si="74">IF(AND((B21&gt;0),(B$4&gt;0)),(B21/B$4*100),"")</f>
        <v/>
      </c>
      <c r="D21" s="10">
        <v>3.82</v>
      </c>
      <c r="E21" s="18">
        <f t="shared" ref="E21:E24" si="75">IF(AND((D21&gt;0),(D$4&gt;0)),(D21/D$4*100),"")</f>
        <v>24.010056568196102</v>
      </c>
      <c r="F21" s="10">
        <v>3.39</v>
      </c>
      <c r="G21" s="18">
        <f t="shared" ref="G21:G24" si="76">IF(AND((F21&gt;0),(F$4&gt;0)),(F21/F$4*100),"")</f>
        <v>20.670731707317074</v>
      </c>
      <c r="H21" s="10">
        <v>3.49</v>
      </c>
      <c r="I21" s="18">
        <f t="shared" ref="I21:I24" si="77">IF(AND((H21&gt;0),(H$4&gt;0)),(H21/H$4*100),"")</f>
        <v>21.202916160388821</v>
      </c>
      <c r="J21" s="10">
        <v>3.18</v>
      </c>
      <c r="K21" s="18">
        <f t="shared" ref="K21:K24" si="78">IF(AND((J21&gt;0),(J$4&gt;0)),(J21/J$4*100),"")</f>
        <v>21.457489878542511</v>
      </c>
      <c r="L21" s="10">
        <v>3.5</v>
      </c>
      <c r="M21" s="18">
        <f t="shared" ref="M21:M24" si="79">IF(AND((L21&gt;0),(L$4&gt;0)),(L21/L$4*100),"")</f>
        <v>21.97112366603892</v>
      </c>
      <c r="N21" s="10">
        <v>3.75</v>
      </c>
      <c r="O21" s="18">
        <f t="shared" ref="O21:O24" si="80">IF(AND((N21&gt;0),(N$4&gt;0)),(N21/N$4*100),"")</f>
        <v>23.277467411545626</v>
      </c>
      <c r="P21" s="10">
        <v>3.41</v>
      </c>
      <c r="Q21" s="18">
        <f t="shared" ref="Q21:Q24" si="81">IF(AND((P21&gt;0),(P$4&gt;0)),(P21/P$4*100),"")</f>
        <v>22.763684913217624</v>
      </c>
      <c r="R21" s="10">
        <v>3.24</v>
      </c>
      <c r="S21" s="18">
        <f t="shared" ref="S21:S24" si="82">IF(AND((R21&gt;0),(R$4&gt;0)),(R21/R$4*100),"")</f>
        <v>20.702875399361023</v>
      </c>
      <c r="T21" s="10">
        <v>3.61</v>
      </c>
      <c r="U21" s="18">
        <f t="shared" ref="U21:U24" si="83">IF(AND((T21&gt;0),(T$4&gt;0)),(T21/T$4*100),"")</f>
        <v>23.245331616226657</v>
      </c>
      <c r="V21" s="10">
        <v>3.33</v>
      </c>
      <c r="W21" s="18">
        <f t="shared" ref="W21:W24" si="84">IF(AND((V21&gt;0),(V$4&gt;0)),(V21/V$4*100),"")</f>
        <v>21.8503937007874</v>
      </c>
      <c r="X21" s="10"/>
      <c r="Y21" s="18" t="str">
        <f t="shared" ref="Y21:Y24" si="85">IF(AND((X21&gt;0),(X$4&gt;0)),(X21/X$4*100),"")</f>
        <v/>
      </c>
      <c r="Z21" s="10"/>
      <c r="AA21" s="18" t="str">
        <f t="shared" ref="AA21:AA24" si="86">IF(AND((Z21&gt;0),(Z$4&gt;0)),(Z21/Z$4*100),"")</f>
        <v/>
      </c>
      <c r="AB21" s="10"/>
      <c r="AC21" s="18" t="str">
        <f t="shared" ref="AC21:AC24" si="87">IF(AND((AB21&gt;0),(AB$4&gt;0)),(AB21/AB$4*100),"")</f>
        <v/>
      </c>
      <c r="AD21" s="10"/>
      <c r="AE21" s="18" t="str">
        <f t="shared" ref="AE21:AE24" si="88">IF(AND((AD21&gt;0),(AD$4&gt;0)),(AD21/AD$4*100),"")</f>
        <v/>
      </c>
      <c r="AF21" s="10"/>
      <c r="AG21" s="18" t="str">
        <f t="shared" ref="AG21:AG24" si="89">IF(AND((AF21&gt;0),(AF$4&gt;0)),(AF21/AF$4*100),"")</f>
        <v/>
      </c>
      <c r="AH21" s="10"/>
      <c r="AI21" s="18" t="str">
        <f t="shared" ref="AI21:AI24" si="90">IF(AND((AH21&gt;0),(AH$4&gt;0)),(AH21/AH$4*100),"")</f>
        <v/>
      </c>
      <c r="AJ21" s="10"/>
      <c r="AK21" s="18" t="str">
        <f t="shared" ref="AK21:AK24" si="91">IF(AND((AJ21&gt;0),(AJ$4&gt;0)),(AJ21/AJ$4*100),"")</f>
        <v/>
      </c>
      <c r="AL21" s="10"/>
      <c r="AM21" s="18" t="str">
        <f t="shared" ref="AM21:AM24" si="92">IF(AND((AL21&gt;0),(AL$4&gt;0)),(AL21/AL$4*100),"")</f>
        <v/>
      </c>
      <c r="AN21" s="10"/>
      <c r="AO21" s="18" t="str">
        <f t="shared" ref="AO21:AO24" si="93">IF(AND((AN21&gt;0),(AN$4&gt;0)),(AN21/AN$4*100),"")</f>
        <v/>
      </c>
      <c r="AP21" s="10"/>
      <c r="AQ21" s="18" t="str">
        <f t="shared" ref="AQ21:AQ24" si="94">IF(AND((AP21&gt;0),(AP$4&gt;0)),(AP21/AP$4*100),"")</f>
        <v/>
      </c>
      <c r="AR21" s="10"/>
      <c r="AS21" s="18" t="str">
        <f t="shared" ref="AS21:AS24" si="95">IF(AND((AR21&gt;0),(AR$4&gt;0)),(AR21/AR$4*100),"")</f>
        <v/>
      </c>
      <c r="AT21" s="10"/>
      <c r="AU21" s="18" t="str">
        <f t="shared" ref="AU21:AU24" si="96">IF(AND((AT21&gt;0),(AT$4&gt;0)),(AT21/AT$4*100),"")</f>
        <v/>
      </c>
      <c r="AV21" s="10"/>
      <c r="AW21" s="18" t="str">
        <f t="shared" ref="AW21:AW24" si="97">IF(AND((AV21&gt;0),(AV$4&gt;0)),(AV21/AV$4*100),"")</f>
        <v/>
      </c>
      <c r="AX21" s="10"/>
      <c r="AY21" s="18" t="str">
        <f t="shared" ref="AY21:AY24" si="98">IF(AND((AX21&gt;0),(AX$4&gt;0)),(AX21/AX$4*100),"")</f>
        <v/>
      </c>
      <c r="AZ21" s="10"/>
      <c r="BA21" s="18" t="str">
        <f t="shared" ref="BA21:BA24" si="99">IF(AND((AZ21&gt;0),(AZ$4&gt;0)),(AZ21/AZ$4*100),"")</f>
        <v/>
      </c>
      <c r="BB21" s="10"/>
      <c r="BC21" s="18" t="str">
        <f t="shared" ref="BC21:BC24" si="100">IF(AND((BB21&gt;0),(BB$4&gt;0)),(BB21/BB$4*100),"")</f>
        <v/>
      </c>
      <c r="BD21" s="10"/>
      <c r="BE21" s="18" t="str">
        <f t="shared" ref="BE21:BE24" si="101">IF(AND((BD21&gt;0),(BD$4&gt;0)),(BD21/BD$4*100),"")</f>
        <v/>
      </c>
      <c r="BF21" s="10"/>
      <c r="BG21" s="18" t="str">
        <f t="shared" ref="BG21:BG24" si="102">IF(AND((BF21&gt;0),(BF$4&gt;0)),(BF21/BF$4*100),"")</f>
        <v/>
      </c>
      <c r="BH21" s="10"/>
      <c r="BI21" s="18" t="str">
        <f t="shared" ref="BI21:BI24" si="103">IF(AND((BH21&gt;0),(BH$4&gt;0)),(BH21/BH$4*100),"")</f>
        <v/>
      </c>
      <c r="BK21" s="11" t="str">
        <f t="shared" si="0"/>
        <v xml:space="preserve">     External primary branch</v>
      </c>
      <c r="BL21" s="12">
        <f t="shared" si="1"/>
        <v>10</v>
      </c>
      <c r="BM21" s="38">
        <f t="shared" si="2"/>
        <v>3.18</v>
      </c>
      <c r="BN21" s="13" t="str">
        <f t="shared" si="3"/>
        <v>–</v>
      </c>
      <c r="BO21" s="39">
        <f t="shared" si="4"/>
        <v>3.82</v>
      </c>
      <c r="BP21" s="40">
        <f t="shared" si="5"/>
        <v>20.670731707317074</v>
      </c>
      <c r="BQ21" s="14" t="str">
        <f t="shared" si="10"/>
        <v>–</v>
      </c>
      <c r="BR21" s="41">
        <f t="shared" si="6"/>
        <v>24.010056568196102</v>
      </c>
      <c r="BS21" s="42">
        <f t="shared" si="7"/>
        <v>3.472</v>
      </c>
      <c r="BT21" s="43">
        <f t="shared" si="11"/>
        <v>22.115207102162177</v>
      </c>
      <c r="BU21" s="13">
        <f t="shared" si="8"/>
        <v>0.20772845522727756</v>
      </c>
      <c r="BV21" s="44">
        <f t="shared" si="12"/>
        <v>1.1583489832165084</v>
      </c>
      <c r="BW21" s="13" t="str">
        <f t="shared" si="9"/>
        <v>?</v>
      </c>
      <c r="BX21" s="14" t="str">
        <f t="shared" si="13"/>
        <v>?</v>
      </c>
    </row>
    <row r="22" spans="1:76" x14ac:dyDescent="0.3">
      <c r="A22" s="9" t="s">
        <v>34</v>
      </c>
      <c r="B22" s="121"/>
      <c r="C22" s="122" t="str">
        <f t="shared" si="74"/>
        <v/>
      </c>
      <c r="D22" s="10">
        <v>2.78</v>
      </c>
      <c r="E22" s="18">
        <f t="shared" si="75"/>
        <v>17.4732872407291</v>
      </c>
      <c r="F22" s="10">
        <v>2.66</v>
      </c>
      <c r="G22" s="18">
        <f t="shared" si="76"/>
        <v>16.219512195121954</v>
      </c>
      <c r="H22" s="10">
        <v>2.73</v>
      </c>
      <c r="I22" s="18">
        <f t="shared" si="77"/>
        <v>16.585662211421628</v>
      </c>
      <c r="J22" s="10">
        <v>2.23</v>
      </c>
      <c r="K22" s="18">
        <f t="shared" si="78"/>
        <v>15.0472334682861</v>
      </c>
      <c r="L22" s="10">
        <v>2.12</v>
      </c>
      <c r="M22" s="18">
        <f t="shared" si="79"/>
        <v>13.308223477715003</v>
      </c>
      <c r="N22" s="10">
        <v>2.7</v>
      </c>
      <c r="O22" s="18">
        <f t="shared" si="80"/>
        <v>16.759776536312852</v>
      </c>
      <c r="P22" s="10">
        <v>2.35</v>
      </c>
      <c r="Q22" s="18">
        <f t="shared" si="81"/>
        <v>15.687583444592789</v>
      </c>
      <c r="R22" s="10">
        <v>2.44</v>
      </c>
      <c r="S22" s="18">
        <f t="shared" si="82"/>
        <v>15.59105431309904</v>
      </c>
      <c r="T22" s="10">
        <v>2.56</v>
      </c>
      <c r="U22" s="18">
        <f t="shared" si="83"/>
        <v>16.484224082421122</v>
      </c>
      <c r="V22" s="10">
        <v>2.6</v>
      </c>
      <c r="W22" s="18">
        <f t="shared" si="84"/>
        <v>17.060367454068242</v>
      </c>
      <c r="X22" s="10"/>
      <c r="Y22" s="18" t="str">
        <f t="shared" si="85"/>
        <v/>
      </c>
      <c r="Z22" s="10"/>
      <c r="AA22" s="18" t="str">
        <f t="shared" si="86"/>
        <v/>
      </c>
      <c r="AB22" s="10"/>
      <c r="AC22" s="18" t="str">
        <f t="shared" si="87"/>
        <v/>
      </c>
      <c r="AD22" s="10"/>
      <c r="AE22" s="18" t="str">
        <f t="shared" si="88"/>
        <v/>
      </c>
      <c r="AF22" s="10"/>
      <c r="AG22" s="18" t="str">
        <f t="shared" si="89"/>
        <v/>
      </c>
      <c r="AH22" s="10"/>
      <c r="AI22" s="18" t="str">
        <f t="shared" si="90"/>
        <v/>
      </c>
      <c r="AJ22" s="10"/>
      <c r="AK22" s="18" t="str">
        <f t="shared" si="91"/>
        <v/>
      </c>
      <c r="AL22" s="10"/>
      <c r="AM22" s="18" t="str">
        <f t="shared" si="92"/>
        <v/>
      </c>
      <c r="AN22" s="10"/>
      <c r="AO22" s="18" t="str">
        <f t="shared" si="93"/>
        <v/>
      </c>
      <c r="AP22" s="10"/>
      <c r="AQ22" s="18" t="str">
        <f t="shared" si="94"/>
        <v/>
      </c>
      <c r="AR22" s="10"/>
      <c r="AS22" s="18" t="str">
        <f t="shared" si="95"/>
        <v/>
      </c>
      <c r="AT22" s="10"/>
      <c r="AU22" s="18" t="str">
        <f t="shared" si="96"/>
        <v/>
      </c>
      <c r="AV22" s="10"/>
      <c r="AW22" s="18" t="str">
        <f t="shared" si="97"/>
        <v/>
      </c>
      <c r="AX22" s="10"/>
      <c r="AY22" s="18" t="str">
        <f t="shared" si="98"/>
        <v/>
      </c>
      <c r="AZ22" s="10"/>
      <c r="BA22" s="18" t="str">
        <f t="shared" si="99"/>
        <v/>
      </c>
      <c r="BB22" s="10"/>
      <c r="BC22" s="18" t="str">
        <f t="shared" si="100"/>
        <v/>
      </c>
      <c r="BD22" s="10"/>
      <c r="BE22" s="18" t="str">
        <f t="shared" si="101"/>
        <v/>
      </c>
      <c r="BF22" s="10"/>
      <c r="BG22" s="18" t="str">
        <f t="shared" si="102"/>
        <v/>
      </c>
      <c r="BH22" s="10"/>
      <c r="BI22" s="18" t="str">
        <f t="shared" si="103"/>
        <v/>
      </c>
      <c r="BK22" s="11" t="str">
        <f t="shared" si="0"/>
        <v xml:space="preserve">     External secondary branch</v>
      </c>
      <c r="BL22" s="12">
        <f t="shared" si="1"/>
        <v>10</v>
      </c>
      <c r="BM22" s="38">
        <f t="shared" si="2"/>
        <v>2.12</v>
      </c>
      <c r="BN22" s="13" t="str">
        <f t="shared" si="3"/>
        <v>–</v>
      </c>
      <c r="BO22" s="39">
        <f t="shared" si="4"/>
        <v>2.78</v>
      </c>
      <c r="BP22" s="40">
        <f t="shared" si="5"/>
        <v>13.308223477715003</v>
      </c>
      <c r="BQ22" s="14" t="str">
        <f t="shared" si="10"/>
        <v>–</v>
      </c>
      <c r="BR22" s="41">
        <f t="shared" si="6"/>
        <v>17.4732872407291</v>
      </c>
      <c r="BS22" s="42">
        <f t="shared" si="7"/>
        <v>2.5170000000000003</v>
      </c>
      <c r="BT22" s="43">
        <f t="shared" si="11"/>
        <v>16.021692442376782</v>
      </c>
      <c r="BU22" s="13">
        <f t="shared" si="8"/>
        <v>0.22385759362197705</v>
      </c>
      <c r="BV22" s="44">
        <f t="shared" si="12"/>
        <v>1.1977494440458154</v>
      </c>
      <c r="BW22" s="13" t="str">
        <f t="shared" si="9"/>
        <v>?</v>
      </c>
      <c r="BX22" s="14" t="str">
        <f t="shared" si="13"/>
        <v>?</v>
      </c>
    </row>
    <row r="23" spans="1:76" x14ac:dyDescent="0.3">
      <c r="A23" s="9" t="s">
        <v>35</v>
      </c>
      <c r="B23" s="121"/>
      <c r="C23" s="122" t="str">
        <f t="shared" si="74"/>
        <v/>
      </c>
      <c r="D23" s="10"/>
      <c r="E23" s="18" t="str">
        <f t="shared" si="75"/>
        <v/>
      </c>
      <c r="F23" s="10">
        <v>3.16</v>
      </c>
      <c r="G23" s="18">
        <f t="shared" si="76"/>
        <v>19.268292682926834</v>
      </c>
      <c r="H23" s="10"/>
      <c r="I23" s="18" t="str">
        <f t="shared" si="77"/>
        <v/>
      </c>
      <c r="J23" s="10">
        <v>3.09</v>
      </c>
      <c r="K23" s="18">
        <f t="shared" si="78"/>
        <v>20.850202429149796</v>
      </c>
      <c r="L23" s="10">
        <v>3.38</v>
      </c>
      <c r="M23" s="18">
        <f t="shared" si="79"/>
        <v>21.217827997489014</v>
      </c>
      <c r="N23" s="10">
        <v>3.2</v>
      </c>
      <c r="O23" s="18">
        <f t="shared" si="80"/>
        <v>19.863438857852266</v>
      </c>
      <c r="P23" s="10"/>
      <c r="Q23" s="18" t="str">
        <f t="shared" si="81"/>
        <v/>
      </c>
      <c r="R23" s="10">
        <v>3.02</v>
      </c>
      <c r="S23" s="18">
        <f t="shared" si="82"/>
        <v>19.297124600638977</v>
      </c>
      <c r="T23" s="10">
        <v>3.05</v>
      </c>
      <c r="U23" s="18">
        <f t="shared" si="83"/>
        <v>19.639407598197035</v>
      </c>
      <c r="V23" s="10">
        <v>3.25</v>
      </c>
      <c r="W23" s="18">
        <f t="shared" si="84"/>
        <v>21.325459317585302</v>
      </c>
      <c r="X23" s="10"/>
      <c r="Y23" s="18" t="str">
        <f t="shared" si="85"/>
        <v/>
      </c>
      <c r="Z23" s="10"/>
      <c r="AA23" s="18" t="str">
        <f t="shared" si="86"/>
        <v/>
      </c>
      <c r="AB23" s="10"/>
      <c r="AC23" s="18" t="str">
        <f t="shared" si="87"/>
        <v/>
      </c>
      <c r="AD23" s="10"/>
      <c r="AE23" s="18" t="str">
        <f t="shared" si="88"/>
        <v/>
      </c>
      <c r="AF23" s="10"/>
      <c r="AG23" s="18" t="str">
        <f t="shared" si="89"/>
        <v/>
      </c>
      <c r="AH23" s="10"/>
      <c r="AI23" s="18" t="str">
        <f t="shared" si="90"/>
        <v/>
      </c>
      <c r="AJ23" s="10"/>
      <c r="AK23" s="18" t="str">
        <f t="shared" si="91"/>
        <v/>
      </c>
      <c r="AL23" s="10"/>
      <c r="AM23" s="18" t="str">
        <f t="shared" si="92"/>
        <v/>
      </c>
      <c r="AN23" s="10"/>
      <c r="AO23" s="18" t="str">
        <f t="shared" si="93"/>
        <v/>
      </c>
      <c r="AP23" s="10"/>
      <c r="AQ23" s="18" t="str">
        <f t="shared" si="94"/>
        <v/>
      </c>
      <c r="AR23" s="10"/>
      <c r="AS23" s="18" t="str">
        <f t="shared" si="95"/>
        <v/>
      </c>
      <c r="AT23" s="10"/>
      <c r="AU23" s="18" t="str">
        <f t="shared" si="96"/>
        <v/>
      </c>
      <c r="AV23" s="10"/>
      <c r="AW23" s="18" t="str">
        <f t="shared" si="97"/>
        <v/>
      </c>
      <c r="AX23" s="10"/>
      <c r="AY23" s="18" t="str">
        <f t="shared" si="98"/>
        <v/>
      </c>
      <c r="AZ23" s="10"/>
      <c r="BA23" s="18" t="str">
        <f t="shared" si="99"/>
        <v/>
      </c>
      <c r="BB23" s="10"/>
      <c r="BC23" s="18" t="str">
        <f t="shared" si="100"/>
        <v/>
      </c>
      <c r="BD23" s="10"/>
      <c r="BE23" s="18" t="str">
        <f t="shared" si="101"/>
        <v/>
      </c>
      <c r="BF23" s="10"/>
      <c r="BG23" s="18" t="str">
        <f t="shared" si="102"/>
        <v/>
      </c>
      <c r="BH23" s="10"/>
      <c r="BI23" s="18" t="str">
        <f t="shared" si="103"/>
        <v/>
      </c>
      <c r="BK23" s="11" t="str">
        <f t="shared" si="0"/>
        <v xml:space="preserve">     Internal primary branch</v>
      </c>
      <c r="BL23" s="12">
        <f t="shared" si="1"/>
        <v>7</v>
      </c>
      <c r="BM23" s="38">
        <f t="shared" si="2"/>
        <v>3.02</v>
      </c>
      <c r="BN23" s="13" t="str">
        <f t="shared" si="3"/>
        <v>–</v>
      </c>
      <c r="BO23" s="39">
        <f t="shared" si="4"/>
        <v>3.38</v>
      </c>
      <c r="BP23" s="40">
        <f t="shared" si="5"/>
        <v>19.268292682926834</v>
      </c>
      <c r="BQ23" s="14" t="str">
        <f t="shared" si="10"/>
        <v>–</v>
      </c>
      <c r="BR23" s="41">
        <f t="shared" si="6"/>
        <v>21.325459317585302</v>
      </c>
      <c r="BS23" s="42">
        <f t="shared" si="7"/>
        <v>3.1642857142857141</v>
      </c>
      <c r="BT23" s="43">
        <f t="shared" si="11"/>
        <v>20.208821926262747</v>
      </c>
      <c r="BU23" s="13">
        <f t="shared" si="8"/>
        <v>0.12554642472768696</v>
      </c>
      <c r="BV23" s="44">
        <f t="shared" si="12"/>
        <v>0.89774260203259049</v>
      </c>
      <c r="BW23" s="13" t="str">
        <f t="shared" si="9"/>
        <v>?</v>
      </c>
      <c r="BX23" s="14" t="str">
        <f t="shared" si="13"/>
        <v>?</v>
      </c>
    </row>
    <row r="24" spans="1:76" x14ac:dyDescent="0.3">
      <c r="A24" s="9" t="s">
        <v>36</v>
      </c>
      <c r="B24" s="121"/>
      <c r="C24" s="122" t="str">
        <f t="shared" si="74"/>
        <v/>
      </c>
      <c r="D24" s="10"/>
      <c r="E24" s="18" t="str">
        <f t="shared" si="75"/>
        <v/>
      </c>
      <c r="F24" s="10">
        <v>2.09</v>
      </c>
      <c r="G24" s="18">
        <f t="shared" si="76"/>
        <v>12.74390243902439</v>
      </c>
      <c r="H24" s="10"/>
      <c r="I24" s="18" t="str">
        <f t="shared" si="77"/>
        <v/>
      </c>
      <c r="J24" s="10"/>
      <c r="K24" s="18" t="str">
        <f t="shared" si="78"/>
        <v/>
      </c>
      <c r="L24" s="10">
        <v>1.99</v>
      </c>
      <c r="M24" s="18">
        <f t="shared" si="79"/>
        <v>12.492153170119272</v>
      </c>
      <c r="N24" s="10">
        <v>1.97</v>
      </c>
      <c r="O24" s="18">
        <f t="shared" si="80"/>
        <v>12.2284295468653</v>
      </c>
      <c r="P24" s="10"/>
      <c r="Q24" s="18" t="str">
        <f t="shared" si="81"/>
        <v/>
      </c>
      <c r="R24" s="10">
        <v>1.82</v>
      </c>
      <c r="S24" s="18">
        <f t="shared" si="82"/>
        <v>11.629392971246007</v>
      </c>
      <c r="T24" s="10"/>
      <c r="U24" s="18" t="str">
        <f t="shared" si="83"/>
        <v/>
      </c>
      <c r="V24" s="10">
        <v>2.19</v>
      </c>
      <c r="W24" s="18">
        <f t="shared" si="84"/>
        <v>14.37007874015748</v>
      </c>
      <c r="X24" s="10"/>
      <c r="Y24" s="18" t="str">
        <f t="shared" si="85"/>
        <v/>
      </c>
      <c r="Z24" s="10"/>
      <c r="AA24" s="18" t="str">
        <f t="shared" si="86"/>
        <v/>
      </c>
      <c r="AB24" s="10"/>
      <c r="AC24" s="18" t="str">
        <f t="shared" si="87"/>
        <v/>
      </c>
      <c r="AD24" s="10"/>
      <c r="AE24" s="18" t="str">
        <f t="shared" si="88"/>
        <v/>
      </c>
      <c r="AF24" s="10"/>
      <c r="AG24" s="18" t="str">
        <f t="shared" si="89"/>
        <v/>
      </c>
      <c r="AH24" s="10"/>
      <c r="AI24" s="18" t="str">
        <f t="shared" si="90"/>
        <v/>
      </c>
      <c r="AJ24" s="10"/>
      <c r="AK24" s="18" t="str">
        <f t="shared" si="91"/>
        <v/>
      </c>
      <c r="AL24" s="10"/>
      <c r="AM24" s="18" t="str">
        <f t="shared" si="92"/>
        <v/>
      </c>
      <c r="AN24" s="10"/>
      <c r="AO24" s="18" t="str">
        <f t="shared" si="93"/>
        <v/>
      </c>
      <c r="AP24" s="10"/>
      <c r="AQ24" s="18" t="str">
        <f t="shared" si="94"/>
        <v/>
      </c>
      <c r="AR24" s="10"/>
      <c r="AS24" s="18" t="str">
        <f t="shared" si="95"/>
        <v/>
      </c>
      <c r="AT24" s="10"/>
      <c r="AU24" s="18" t="str">
        <f t="shared" si="96"/>
        <v/>
      </c>
      <c r="AV24" s="10"/>
      <c r="AW24" s="18" t="str">
        <f t="shared" si="97"/>
        <v/>
      </c>
      <c r="AX24" s="10"/>
      <c r="AY24" s="18" t="str">
        <f t="shared" si="98"/>
        <v/>
      </c>
      <c r="AZ24" s="10"/>
      <c r="BA24" s="18" t="str">
        <f t="shared" si="99"/>
        <v/>
      </c>
      <c r="BB24" s="10"/>
      <c r="BC24" s="18" t="str">
        <f t="shared" si="100"/>
        <v/>
      </c>
      <c r="BD24" s="10"/>
      <c r="BE24" s="18" t="str">
        <f t="shared" si="101"/>
        <v/>
      </c>
      <c r="BF24" s="10"/>
      <c r="BG24" s="18" t="str">
        <f t="shared" si="102"/>
        <v/>
      </c>
      <c r="BH24" s="10"/>
      <c r="BI24" s="18" t="str">
        <f t="shared" si="103"/>
        <v/>
      </c>
      <c r="BK24" s="11" t="str">
        <f t="shared" si="0"/>
        <v xml:space="preserve">     Internal secondary branch</v>
      </c>
      <c r="BL24" s="12">
        <f t="shared" si="1"/>
        <v>5</v>
      </c>
      <c r="BM24" s="38">
        <f t="shared" si="2"/>
        <v>1.82</v>
      </c>
      <c r="BN24" s="13" t="str">
        <f t="shared" si="3"/>
        <v>–</v>
      </c>
      <c r="BO24" s="39">
        <f t="shared" si="4"/>
        <v>2.19</v>
      </c>
      <c r="BP24" s="40">
        <f t="shared" si="5"/>
        <v>11.629392971246007</v>
      </c>
      <c r="BQ24" s="14" t="str">
        <f t="shared" si="10"/>
        <v>–</v>
      </c>
      <c r="BR24" s="41">
        <f t="shared" si="6"/>
        <v>14.37007874015748</v>
      </c>
      <c r="BS24" s="42">
        <f t="shared" si="7"/>
        <v>2.012</v>
      </c>
      <c r="BT24" s="43">
        <f t="shared" si="11"/>
        <v>12.692791373482489</v>
      </c>
      <c r="BU24" s="13">
        <f t="shared" si="8"/>
        <v>0.1386362146049869</v>
      </c>
      <c r="BV24" s="44">
        <f t="shared" si="12"/>
        <v>1.0250132935693477</v>
      </c>
      <c r="BW24" s="13" t="str">
        <f t="shared" si="9"/>
        <v>?</v>
      </c>
      <c r="BX24" s="14" t="str">
        <f t="shared" si="13"/>
        <v>?</v>
      </c>
    </row>
    <row r="25" spans="1:76" x14ac:dyDescent="0.3">
      <c r="A25" s="19" t="s">
        <v>96</v>
      </c>
      <c r="B25" s="119"/>
      <c r="C25" s="120"/>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46"/>
      <c r="AF25" s="23"/>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46"/>
      <c r="BK25" s="11" t="str">
        <f t="shared" si="0"/>
        <v>Claw III heights</v>
      </c>
      <c r="BL25" s="12"/>
      <c r="BM25" s="38"/>
      <c r="BN25" s="13"/>
      <c r="BO25" s="39"/>
      <c r="BP25" s="40"/>
      <c r="BQ25" s="14"/>
      <c r="BR25" s="41"/>
      <c r="BS25" s="42"/>
      <c r="BT25" s="43"/>
      <c r="BU25" s="13"/>
      <c r="BV25" s="44"/>
      <c r="BW25" s="13"/>
      <c r="BX25" s="14"/>
    </row>
    <row r="26" spans="1:76" x14ac:dyDescent="0.3">
      <c r="A26" s="9" t="s">
        <v>33</v>
      </c>
      <c r="B26" s="121"/>
      <c r="C26" s="122" t="str">
        <f t="shared" ref="C26:C29" si="104">IF(AND((B26&gt;0),(B$4&gt;0)),(B26/B$4*100),"")</f>
        <v/>
      </c>
      <c r="D26" s="10">
        <v>3.68</v>
      </c>
      <c r="E26" s="18">
        <f t="shared" ref="E26:E29" si="105">IF(AND((D26&gt;0),(D$4&gt;0)),(D26/D$4*100),"")</f>
        <v>23.130106851037084</v>
      </c>
      <c r="F26" s="10">
        <v>3.39</v>
      </c>
      <c r="G26" s="18">
        <f t="shared" ref="G26:G29" si="106">IF(AND((F26&gt;0),(F$4&gt;0)),(F26/F$4*100),"")</f>
        <v>20.670731707317074</v>
      </c>
      <c r="H26" s="10">
        <v>3.69</v>
      </c>
      <c r="I26" s="18">
        <f t="shared" ref="I26:I29" si="107">IF(AND((H26&gt;0),(H$4&gt;0)),(H26/H$4*100),"")</f>
        <v>22.417982989064399</v>
      </c>
      <c r="J26" s="10">
        <v>3.22</v>
      </c>
      <c r="K26" s="18">
        <f t="shared" ref="K26:K29" si="108">IF(AND((J26&gt;0),(J$4&gt;0)),(J26/J$4*100),"")</f>
        <v>21.727395411605936</v>
      </c>
      <c r="L26" s="10">
        <v>3.53</v>
      </c>
      <c r="M26" s="18">
        <f t="shared" ref="M26:M29" si="109">IF(AND((L26&gt;0),(L$4&gt;0)),(L26/L$4*100),"")</f>
        <v>22.159447583176394</v>
      </c>
      <c r="N26" s="10"/>
      <c r="O26" s="18" t="str">
        <f t="shared" ref="O26:O29" si="110">IF(AND((N26&gt;0),(N$4&gt;0)),(N26/N$4*100),"")</f>
        <v/>
      </c>
      <c r="P26" s="10"/>
      <c r="Q26" s="18" t="str">
        <f t="shared" ref="Q26:Q29" si="111">IF(AND((P26&gt;0),(P$4&gt;0)),(P26/P$4*100),"")</f>
        <v/>
      </c>
      <c r="R26" s="10">
        <v>3.21</v>
      </c>
      <c r="S26" s="18">
        <f t="shared" ref="S26:S29" si="112">IF(AND((R26&gt;0),(R$4&gt;0)),(R26/R$4*100),"")</f>
        <v>20.511182108626198</v>
      </c>
      <c r="T26" s="10">
        <v>3.38</v>
      </c>
      <c r="U26" s="18">
        <f t="shared" ref="U26:U29" si="113">IF(AND((T26&gt;0),(T$4&gt;0)),(T26/T$4*100),"")</f>
        <v>21.764327108821636</v>
      </c>
      <c r="V26" s="10">
        <v>3.33</v>
      </c>
      <c r="W26" s="18">
        <f t="shared" ref="W26:W29" si="114">IF(AND((V26&gt;0),(V$4&gt;0)),(V26/V$4*100),"")</f>
        <v>21.8503937007874</v>
      </c>
      <c r="X26" s="10"/>
      <c r="Y26" s="18" t="str">
        <f t="shared" ref="Y26:Y29" si="115">IF(AND((X26&gt;0),(X$4&gt;0)),(X26/X$4*100),"")</f>
        <v/>
      </c>
      <c r="Z26" s="10"/>
      <c r="AA26" s="18" t="str">
        <f t="shared" ref="AA26:AA29" si="116">IF(AND((Z26&gt;0),(Z$4&gt;0)),(Z26/Z$4*100),"")</f>
        <v/>
      </c>
      <c r="AB26" s="10"/>
      <c r="AC26" s="18" t="str">
        <f t="shared" ref="AC26:AC29" si="117">IF(AND((AB26&gt;0),(AB$4&gt;0)),(AB26/AB$4*100),"")</f>
        <v/>
      </c>
      <c r="AD26" s="10"/>
      <c r="AE26" s="18" t="str">
        <f t="shared" ref="AE26:AE29" si="118">IF(AND((AD26&gt;0),(AD$4&gt;0)),(AD26/AD$4*100),"")</f>
        <v/>
      </c>
      <c r="AF26" s="10"/>
      <c r="AG26" s="18" t="str">
        <f t="shared" ref="AG26:AG29" si="119">IF(AND((AF26&gt;0),(AF$4&gt;0)),(AF26/AF$4*100),"")</f>
        <v/>
      </c>
      <c r="AH26" s="10"/>
      <c r="AI26" s="18" t="str">
        <f t="shared" ref="AI26:AI29" si="120">IF(AND((AH26&gt;0),(AH$4&gt;0)),(AH26/AH$4*100),"")</f>
        <v/>
      </c>
      <c r="AJ26" s="10"/>
      <c r="AK26" s="18" t="str">
        <f t="shared" ref="AK26:AK29" si="121">IF(AND((AJ26&gt;0),(AJ$4&gt;0)),(AJ26/AJ$4*100),"")</f>
        <v/>
      </c>
      <c r="AL26" s="10"/>
      <c r="AM26" s="18" t="str">
        <f t="shared" ref="AM26:AM29" si="122">IF(AND((AL26&gt;0),(AL$4&gt;0)),(AL26/AL$4*100),"")</f>
        <v/>
      </c>
      <c r="AN26" s="10"/>
      <c r="AO26" s="18" t="str">
        <f t="shared" ref="AO26:AO29" si="123">IF(AND((AN26&gt;0),(AN$4&gt;0)),(AN26/AN$4*100),"")</f>
        <v/>
      </c>
      <c r="AP26" s="10"/>
      <c r="AQ26" s="18" t="str">
        <f t="shared" ref="AQ26:AQ29" si="124">IF(AND((AP26&gt;0),(AP$4&gt;0)),(AP26/AP$4*100),"")</f>
        <v/>
      </c>
      <c r="AR26" s="10"/>
      <c r="AS26" s="18" t="str">
        <f t="shared" ref="AS26:AS29" si="125">IF(AND((AR26&gt;0),(AR$4&gt;0)),(AR26/AR$4*100),"")</f>
        <v/>
      </c>
      <c r="AT26" s="10"/>
      <c r="AU26" s="18" t="str">
        <f t="shared" ref="AU26:AU29" si="126">IF(AND((AT26&gt;0),(AT$4&gt;0)),(AT26/AT$4*100),"")</f>
        <v/>
      </c>
      <c r="AV26" s="10"/>
      <c r="AW26" s="18" t="str">
        <f t="shared" ref="AW26:AW29" si="127">IF(AND((AV26&gt;0),(AV$4&gt;0)),(AV26/AV$4*100),"")</f>
        <v/>
      </c>
      <c r="AX26" s="10"/>
      <c r="AY26" s="18" t="str">
        <f t="shared" ref="AY26:AY29" si="128">IF(AND((AX26&gt;0),(AX$4&gt;0)),(AX26/AX$4*100),"")</f>
        <v/>
      </c>
      <c r="AZ26" s="10"/>
      <c r="BA26" s="18" t="str">
        <f t="shared" ref="BA26:BA29" si="129">IF(AND((AZ26&gt;0),(AZ$4&gt;0)),(AZ26/AZ$4*100),"")</f>
        <v/>
      </c>
      <c r="BB26" s="10"/>
      <c r="BC26" s="18" t="str">
        <f t="shared" ref="BC26:BC29" si="130">IF(AND((BB26&gt;0),(BB$4&gt;0)),(BB26/BB$4*100),"")</f>
        <v/>
      </c>
      <c r="BD26" s="10"/>
      <c r="BE26" s="18" t="str">
        <f t="shared" ref="BE26:BE29" si="131">IF(AND((BD26&gt;0),(BD$4&gt;0)),(BD26/BD$4*100),"")</f>
        <v/>
      </c>
      <c r="BF26" s="10"/>
      <c r="BG26" s="18" t="str">
        <f t="shared" ref="BG26:BG29" si="132">IF(AND((BF26&gt;0),(BF$4&gt;0)),(BF26/BF$4*100),"")</f>
        <v/>
      </c>
      <c r="BH26" s="10"/>
      <c r="BI26" s="18" t="str">
        <f t="shared" ref="BI26:BI29" si="133">IF(AND((BH26&gt;0),(BH$4&gt;0)),(BH26/BH$4*100),"")</f>
        <v/>
      </c>
      <c r="BK26" s="11" t="str">
        <f t="shared" si="0"/>
        <v xml:space="preserve">     External primary branch</v>
      </c>
      <c r="BL26" s="12">
        <f t="shared" si="1"/>
        <v>8</v>
      </c>
      <c r="BM26" s="38">
        <f t="shared" si="2"/>
        <v>3.21</v>
      </c>
      <c r="BN26" s="13" t="str">
        <f t="shared" si="3"/>
        <v>–</v>
      </c>
      <c r="BO26" s="39">
        <f t="shared" si="4"/>
        <v>3.69</v>
      </c>
      <c r="BP26" s="40">
        <f t="shared" si="5"/>
        <v>20.511182108626198</v>
      </c>
      <c r="BQ26" s="14" t="str">
        <f t="shared" si="10"/>
        <v>–</v>
      </c>
      <c r="BR26" s="41">
        <f t="shared" si="6"/>
        <v>23.130106851037084</v>
      </c>
      <c r="BS26" s="42">
        <f t="shared" si="7"/>
        <v>3.42875</v>
      </c>
      <c r="BT26" s="43">
        <f t="shared" si="11"/>
        <v>21.778945932554517</v>
      </c>
      <c r="BU26" s="13">
        <f t="shared" si="8"/>
        <v>0.18772605420817703</v>
      </c>
      <c r="BV26" s="44">
        <f t="shared" si="12"/>
        <v>0.86372329608803744</v>
      </c>
      <c r="BW26" s="13" t="str">
        <f t="shared" si="9"/>
        <v>?</v>
      </c>
      <c r="BX26" s="14" t="str">
        <f t="shared" si="13"/>
        <v>?</v>
      </c>
    </row>
    <row r="27" spans="1:76" x14ac:dyDescent="0.3">
      <c r="A27" s="9" t="s">
        <v>34</v>
      </c>
      <c r="B27" s="121"/>
      <c r="C27" s="122" t="str">
        <f t="shared" si="104"/>
        <v/>
      </c>
      <c r="D27" s="10">
        <v>2.72</v>
      </c>
      <c r="E27" s="18">
        <f t="shared" si="105"/>
        <v>17.096165933375236</v>
      </c>
      <c r="F27" s="10">
        <v>2.72</v>
      </c>
      <c r="G27" s="18">
        <f t="shared" si="106"/>
        <v>16.585365853658541</v>
      </c>
      <c r="H27" s="10">
        <v>3.02</v>
      </c>
      <c r="I27" s="18">
        <f t="shared" si="107"/>
        <v>18.347509113001216</v>
      </c>
      <c r="J27" s="10">
        <v>2.36</v>
      </c>
      <c r="K27" s="18">
        <f t="shared" si="108"/>
        <v>15.924426450742239</v>
      </c>
      <c r="L27" s="10">
        <v>2.75</v>
      </c>
      <c r="M27" s="18">
        <f t="shared" si="109"/>
        <v>17.263025737602007</v>
      </c>
      <c r="N27" s="10">
        <v>2.5</v>
      </c>
      <c r="O27" s="18">
        <f t="shared" si="110"/>
        <v>15.518311607697083</v>
      </c>
      <c r="P27" s="10"/>
      <c r="Q27" s="18" t="str">
        <f t="shared" si="111"/>
        <v/>
      </c>
      <c r="R27" s="10">
        <v>2.36</v>
      </c>
      <c r="S27" s="18">
        <f t="shared" si="112"/>
        <v>15.07987220447284</v>
      </c>
      <c r="T27" s="10">
        <v>2.5</v>
      </c>
      <c r="U27" s="18">
        <f t="shared" si="113"/>
        <v>16.097875080489377</v>
      </c>
      <c r="V27" s="10">
        <v>2.6</v>
      </c>
      <c r="W27" s="18">
        <f t="shared" si="114"/>
        <v>17.060367454068242</v>
      </c>
      <c r="X27" s="10"/>
      <c r="Y27" s="18" t="str">
        <f t="shared" si="115"/>
        <v/>
      </c>
      <c r="Z27" s="10"/>
      <c r="AA27" s="18" t="str">
        <f t="shared" si="116"/>
        <v/>
      </c>
      <c r="AB27" s="10"/>
      <c r="AC27" s="18" t="str">
        <f t="shared" si="117"/>
        <v/>
      </c>
      <c r="AD27" s="10"/>
      <c r="AE27" s="18" t="str">
        <f t="shared" si="118"/>
        <v/>
      </c>
      <c r="AF27" s="10"/>
      <c r="AG27" s="18" t="str">
        <f t="shared" si="119"/>
        <v/>
      </c>
      <c r="AH27" s="10"/>
      <c r="AI27" s="18" t="str">
        <f t="shared" si="120"/>
        <v/>
      </c>
      <c r="AJ27" s="10"/>
      <c r="AK27" s="18" t="str">
        <f t="shared" si="121"/>
        <v/>
      </c>
      <c r="AL27" s="10"/>
      <c r="AM27" s="18" t="str">
        <f t="shared" si="122"/>
        <v/>
      </c>
      <c r="AN27" s="10"/>
      <c r="AO27" s="18" t="str">
        <f t="shared" si="123"/>
        <v/>
      </c>
      <c r="AP27" s="10"/>
      <c r="AQ27" s="18" t="str">
        <f t="shared" si="124"/>
        <v/>
      </c>
      <c r="AR27" s="10"/>
      <c r="AS27" s="18" t="str">
        <f t="shared" si="125"/>
        <v/>
      </c>
      <c r="AT27" s="10"/>
      <c r="AU27" s="18" t="str">
        <f t="shared" si="126"/>
        <v/>
      </c>
      <c r="AV27" s="10"/>
      <c r="AW27" s="18" t="str">
        <f t="shared" si="127"/>
        <v/>
      </c>
      <c r="AX27" s="10"/>
      <c r="AY27" s="18" t="str">
        <f t="shared" si="128"/>
        <v/>
      </c>
      <c r="AZ27" s="10"/>
      <c r="BA27" s="18" t="str">
        <f t="shared" si="129"/>
        <v/>
      </c>
      <c r="BB27" s="10"/>
      <c r="BC27" s="18" t="str">
        <f t="shared" si="130"/>
        <v/>
      </c>
      <c r="BD27" s="10"/>
      <c r="BE27" s="18" t="str">
        <f t="shared" si="131"/>
        <v/>
      </c>
      <c r="BF27" s="10"/>
      <c r="BG27" s="18" t="str">
        <f t="shared" si="132"/>
        <v/>
      </c>
      <c r="BH27" s="10"/>
      <c r="BI27" s="18" t="str">
        <f t="shared" si="133"/>
        <v/>
      </c>
      <c r="BK27" s="11" t="str">
        <f t="shared" si="0"/>
        <v xml:space="preserve">     External secondary branch</v>
      </c>
      <c r="BL27" s="12">
        <f t="shared" si="1"/>
        <v>9</v>
      </c>
      <c r="BM27" s="38">
        <f t="shared" si="2"/>
        <v>2.36</v>
      </c>
      <c r="BN27" s="13" t="str">
        <f t="shared" si="3"/>
        <v>–</v>
      </c>
      <c r="BO27" s="39">
        <f t="shared" si="4"/>
        <v>3.02</v>
      </c>
      <c r="BP27" s="40">
        <f t="shared" si="5"/>
        <v>15.07987220447284</v>
      </c>
      <c r="BQ27" s="14" t="str">
        <f t="shared" si="10"/>
        <v>–</v>
      </c>
      <c r="BR27" s="41">
        <f t="shared" si="6"/>
        <v>18.347509113001216</v>
      </c>
      <c r="BS27" s="42">
        <f t="shared" si="7"/>
        <v>2.6144444444444446</v>
      </c>
      <c r="BT27" s="43">
        <f t="shared" si="11"/>
        <v>16.552546603900755</v>
      </c>
      <c r="BU27" s="13">
        <f t="shared" si="8"/>
        <v>0.2124329959723249</v>
      </c>
      <c r="BV27" s="44">
        <f t="shared" si="12"/>
        <v>1.0075232713197473</v>
      </c>
      <c r="BW27" s="13" t="str">
        <f t="shared" si="9"/>
        <v>?</v>
      </c>
      <c r="BX27" s="14" t="str">
        <f t="shared" si="13"/>
        <v>?</v>
      </c>
    </row>
    <row r="28" spans="1:76" x14ac:dyDescent="0.3">
      <c r="A28" s="9" t="s">
        <v>35</v>
      </c>
      <c r="B28" s="121"/>
      <c r="C28" s="122" t="str">
        <f t="shared" si="104"/>
        <v/>
      </c>
      <c r="D28" s="10"/>
      <c r="E28" s="18" t="str">
        <f t="shared" si="105"/>
        <v/>
      </c>
      <c r="F28" s="10">
        <v>3.23</v>
      </c>
      <c r="G28" s="18">
        <f t="shared" si="106"/>
        <v>19.695121951219512</v>
      </c>
      <c r="H28" s="10">
        <v>3.19</v>
      </c>
      <c r="I28" s="18">
        <f t="shared" si="107"/>
        <v>19.380315917375455</v>
      </c>
      <c r="J28" s="10">
        <v>3.05</v>
      </c>
      <c r="K28" s="18">
        <f t="shared" si="108"/>
        <v>20.580296896086367</v>
      </c>
      <c r="L28" s="10">
        <v>3.21</v>
      </c>
      <c r="M28" s="18">
        <f t="shared" si="109"/>
        <v>20.150659133709979</v>
      </c>
      <c r="N28" s="10">
        <v>3.22</v>
      </c>
      <c r="O28" s="18">
        <f t="shared" si="110"/>
        <v>19.987585350713843</v>
      </c>
      <c r="P28" s="10">
        <v>3.38</v>
      </c>
      <c r="Q28" s="18"/>
      <c r="R28" s="10"/>
      <c r="S28" s="18" t="str">
        <f t="shared" si="112"/>
        <v/>
      </c>
      <c r="T28" s="10">
        <v>3.05</v>
      </c>
      <c r="U28" s="18">
        <f t="shared" si="113"/>
        <v>19.639407598197035</v>
      </c>
      <c r="V28" s="10"/>
      <c r="W28" s="18" t="str">
        <f t="shared" si="114"/>
        <v/>
      </c>
      <c r="X28" s="10"/>
      <c r="Y28" s="18" t="str">
        <f t="shared" si="115"/>
        <v/>
      </c>
      <c r="Z28" s="10"/>
      <c r="AA28" s="18" t="str">
        <f t="shared" si="116"/>
        <v/>
      </c>
      <c r="AB28" s="10"/>
      <c r="AC28" s="18" t="str">
        <f t="shared" si="117"/>
        <v/>
      </c>
      <c r="AD28" s="10"/>
      <c r="AE28" s="18" t="str">
        <f t="shared" si="118"/>
        <v/>
      </c>
      <c r="AF28" s="10"/>
      <c r="AG28" s="18" t="str">
        <f t="shared" si="119"/>
        <v/>
      </c>
      <c r="AH28" s="10"/>
      <c r="AI28" s="18" t="str">
        <f t="shared" si="120"/>
        <v/>
      </c>
      <c r="AJ28" s="10"/>
      <c r="AK28" s="18" t="str">
        <f t="shared" si="121"/>
        <v/>
      </c>
      <c r="AL28" s="10"/>
      <c r="AM28" s="18" t="str">
        <f t="shared" si="122"/>
        <v/>
      </c>
      <c r="AN28" s="10"/>
      <c r="AO28" s="18" t="str">
        <f t="shared" si="123"/>
        <v/>
      </c>
      <c r="AP28" s="10"/>
      <c r="AQ28" s="18" t="str">
        <f t="shared" si="124"/>
        <v/>
      </c>
      <c r="AR28" s="10"/>
      <c r="AS28" s="18" t="str">
        <f t="shared" si="125"/>
        <v/>
      </c>
      <c r="AT28" s="10"/>
      <c r="AU28" s="18" t="str">
        <f t="shared" si="126"/>
        <v/>
      </c>
      <c r="AV28" s="10"/>
      <c r="AW28" s="18" t="str">
        <f t="shared" si="127"/>
        <v/>
      </c>
      <c r="AX28" s="10"/>
      <c r="AY28" s="18" t="str">
        <f t="shared" si="128"/>
        <v/>
      </c>
      <c r="AZ28" s="10"/>
      <c r="BA28" s="18" t="str">
        <f t="shared" si="129"/>
        <v/>
      </c>
      <c r="BB28" s="10"/>
      <c r="BC28" s="18" t="str">
        <f t="shared" si="130"/>
        <v/>
      </c>
      <c r="BD28" s="10"/>
      <c r="BE28" s="18" t="str">
        <f t="shared" si="131"/>
        <v/>
      </c>
      <c r="BF28" s="10"/>
      <c r="BG28" s="18" t="str">
        <f t="shared" si="132"/>
        <v/>
      </c>
      <c r="BH28" s="10"/>
      <c r="BI28" s="18" t="str">
        <f t="shared" si="133"/>
        <v/>
      </c>
      <c r="BK28" s="11" t="str">
        <f t="shared" si="0"/>
        <v xml:space="preserve">     Internal primary branch</v>
      </c>
      <c r="BL28" s="12">
        <f t="shared" si="1"/>
        <v>7</v>
      </c>
      <c r="BM28" s="38">
        <f t="shared" si="2"/>
        <v>3.05</v>
      </c>
      <c r="BN28" s="13" t="str">
        <f t="shared" si="3"/>
        <v>–</v>
      </c>
      <c r="BO28" s="39">
        <f t="shared" si="4"/>
        <v>3.38</v>
      </c>
      <c r="BP28" s="40">
        <f t="shared" si="5"/>
        <v>19.380315917375455</v>
      </c>
      <c r="BQ28" s="14" t="str">
        <f t="shared" si="10"/>
        <v>–</v>
      </c>
      <c r="BR28" s="41">
        <f t="shared" si="6"/>
        <v>20.580296896086367</v>
      </c>
      <c r="BS28" s="42">
        <f t="shared" si="7"/>
        <v>3.1900000000000004</v>
      </c>
      <c r="BT28" s="43">
        <f t="shared" si="11"/>
        <v>19.905564474550367</v>
      </c>
      <c r="BU28" s="13">
        <f t="shared" si="8"/>
        <v>0.11416362526362478</v>
      </c>
      <c r="BV28" s="44">
        <f t="shared" si="12"/>
        <v>0.42733458601366947</v>
      </c>
      <c r="BW28" s="13" t="str">
        <f t="shared" si="9"/>
        <v>?</v>
      </c>
      <c r="BX28" s="14" t="str">
        <f t="shared" si="13"/>
        <v>?</v>
      </c>
    </row>
    <row r="29" spans="1:76" x14ac:dyDescent="0.3">
      <c r="A29" s="9" t="s">
        <v>36</v>
      </c>
      <c r="B29" s="121"/>
      <c r="C29" s="122" t="str">
        <f t="shared" si="104"/>
        <v/>
      </c>
      <c r="D29" s="10"/>
      <c r="E29" s="18" t="str">
        <f t="shared" si="105"/>
        <v/>
      </c>
      <c r="F29" s="10"/>
      <c r="G29" s="18" t="str">
        <f t="shared" si="106"/>
        <v/>
      </c>
      <c r="H29" s="10">
        <v>2.27</v>
      </c>
      <c r="I29" s="18">
        <f t="shared" si="107"/>
        <v>13.791008505467801</v>
      </c>
      <c r="J29" s="10">
        <v>1.85</v>
      </c>
      <c r="K29" s="18">
        <f t="shared" si="108"/>
        <v>12.483130904183536</v>
      </c>
      <c r="L29" s="10"/>
      <c r="M29" s="18" t="str">
        <f t="shared" si="109"/>
        <v/>
      </c>
      <c r="N29" s="10">
        <v>2.14</v>
      </c>
      <c r="O29" s="18">
        <f t="shared" si="110"/>
        <v>13.283674736188702</v>
      </c>
      <c r="P29" s="10"/>
      <c r="Q29" s="18" t="str">
        <f t="shared" si="111"/>
        <v/>
      </c>
      <c r="R29" s="10"/>
      <c r="S29" s="18" t="str">
        <f t="shared" si="112"/>
        <v/>
      </c>
      <c r="T29" s="10">
        <v>2.0299999999999998</v>
      </c>
      <c r="U29" s="18">
        <f t="shared" si="113"/>
        <v>13.071474565357372</v>
      </c>
      <c r="V29" s="10"/>
      <c r="W29" s="18" t="str">
        <f t="shared" si="114"/>
        <v/>
      </c>
      <c r="X29" s="10"/>
      <c r="Y29" s="18" t="str">
        <f t="shared" si="115"/>
        <v/>
      </c>
      <c r="Z29" s="10"/>
      <c r="AA29" s="18" t="str">
        <f t="shared" si="116"/>
        <v/>
      </c>
      <c r="AB29" s="10"/>
      <c r="AC29" s="18" t="str">
        <f t="shared" si="117"/>
        <v/>
      </c>
      <c r="AD29" s="10"/>
      <c r="AE29" s="18" t="str">
        <f t="shared" si="118"/>
        <v/>
      </c>
      <c r="AF29" s="10"/>
      <c r="AG29" s="18" t="str">
        <f t="shared" si="119"/>
        <v/>
      </c>
      <c r="AH29" s="10"/>
      <c r="AI29" s="18" t="str">
        <f t="shared" si="120"/>
        <v/>
      </c>
      <c r="AJ29" s="10"/>
      <c r="AK29" s="18" t="str">
        <f t="shared" si="121"/>
        <v/>
      </c>
      <c r="AL29" s="10"/>
      <c r="AM29" s="18" t="str">
        <f t="shared" si="122"/>
        <v/>
      </c>
      <c r="AN29" s="10"/>
      <c r="AO29" s="18" t="str">
        <f t="shared" si="123"/>
        <v/>
      </c>
      <c r="AP29" s="10"/>
      <c r="AQ29" s="18" t="str">
        <f t="shared" si="124"/>
        <v/>
      </c>
      <c r="AR29" s="10"/>
      <c r="AS29" s="18" t="str">
        <f t="shared" si="125"/>
        <v/>
      </c>
      <c r="AT29" s="10"/>
      <c r="AU29" s="18" t="str">
        <f t="shared" si="126"/>
        <v/>
      </c>
      <c r="AV29" s="10"/>
      <c r="AW29" s="18" t="str">
        <f t="shared" si="127"/>
        <v/>
      </c>
      <c r="AX29" s="10"/>
      <c r="AY29" s="18" t="str">
        <f t="shared" si="128"/>
        <v/>
      </c>
      <c r="AZ29" s="10"/>
      <c r="BA29" s="18" t="str">
        <f t="shared" si="129"/>
        <v/>
      </c>
      <c r="BB29" s="10"/>
      <c r="BC29" s="18" t="str">
        <f t="shared" si="130"/>
        <v/>
      </c>
      <c r="BD29" s="10"/>
      <c r="BE29" s="18" t="str">
        <f t="shared" si="131"/>
        <v/>
      </c>
      <c r="BF29" s="10"/>
      <c r="BG29" s="18" t="str">
        <f t="shared" si="132"/>
        <v/>
      </c>
      <c r="BH29" s="10"/>
      <c r="BI29" s="18" t="str">
        <f t="shared" si="133"/>
        <v/>
      </c>
      <c r="BK29" s="11" t="str">
        <f t="shared" si="0"/>
        <v xml:space="preserve">     Internal secondary branch</v>
      </c>
      <c r="BL29" s="12">
        <f t="shared" si="1"/>
        <v>4</v>
      </c>
      <c r="BM29" s="38">
        <f t="shared" si="2"/>
        <v>1.85</v>
      </c>
      <c r="BN29" s="13" t="str">
        <f t="shared" si="3"/>
        <v>–</v>
      </c>
      <c r="BO29" s="39">
        <f t="shared" si="4"/>
        <v>2.27</v>
      </c>
      <c r="BP29" s="40">
        <f t="shared" si="5"/>
        <v>12.483130904183536</v>
      </c>
      <c r="BQ29" s="14" t="str">
        <f t="shared" si="10"/>
        <v>–</v>
      </c>
      <c r="BR29" s="41">
        <f t="shared" si="6"/>
        <v>13.791008505467801</v>
      </c>
      <c r="BS29" s="42">
        <f t="shared" si="7"/>
        <v>2.0724999999999998</v>
      </c>
      <c r="BT29" s="43">
        <f t="shared" si="11"/>
        <v>13.157322177799353</v>
      </c>
      <c r="BU29" s="13">
        <f t="shared" si="8"/>
        <v>0.17783419243778736</v>
      </c>
      <c r="BV29" s="44">
        <f t="shared" si="12"/>
        <v>0.54142620822760423</v>
      </c>
      <c r="BW29" s="13" t="str">
        <f t="shared" si="9"/>
        <v>?</v>
      </c>
      <c r="BX29" s="14" t="str">
        <f t="shared" si="13"/>
        <v>?</v>
      </c>
    </row>
    <row r="30" spans="1:76" x14ac:dyDescent="0.3">
      <c r="A30" s="19" t="s">
        <v>105</v>
      </c>
      <c r="B30" s="119"/>
      <c r="C30" s="120"/>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46"/>
      <c r="AF30" s="23"/>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46"/>
      <c r="BK30" s="11" t="str">
        <f t="shared" si="0"/>
        <v>Claw IV heights</v>
      </c>
      <c r="BL30" s="12"/>
      <c r="BM30" s="38"/>
      <c r="BN30" s="13"/>
      <c r="BO30" s="39"/>
      <c r="BP30" s="40"/>
      <c r="BQ30" s="14"/>
      <c r="BR30" s="41"/>
      <c r="BS30" s="42"/>
      <c r="BT30" s="43"/>
      <c r="BU30" s="13"/>
      <c r="BV30" s="44"/>
      <c r="BW30" s="13"/>
      <c r="BX30" s="14"/>
    </row>
    <row r="31" spans="1:76" x14ac:dyDescent="0.3">
      <c r="A31" s="9" t="s">
        <v>37</v>
      </c>
      <c r="B31" s="121"/>
      <c r="C31" s="122" t="str">
        <f t="shared" ref="C31:C34" si="134">IF(AND((B31&gt;0),(B$4&gt;0)),(B31/B$4*100),"")</f>
        <v/>
      </c>
      <c r="D31" s="10">
        <v>3.95</v>
      </c>
      <c r="E31" s="18">
        <f t="shared" ref="E31:E34" si="135">IF(AND((D31&gt;0),(D$4&gt;0)),(D31/D$4*100),"")</f>
        <v>24.827152734129481</v>
      </c>
      <c r="F31" s="10"/>
      <c r="G31" s="18" t="str">
        <f t="shared" ref="G31:G34" si="136">IF(AND((F31&gt;0),(F$4&gt;0)),(F31/F$4*100),"")</f>
        <v/>
      </c>
      <c r="H31" s="10"/>
      <c r="I31" s="18" t="str">
        <f t="shared" ref="I31:I34" si="137">IF(AND((H31&gt;0),(H$4&gt;0)),(H31/H$4*100),"")</f>
        <v/>
      </c>
      <c r="J31" s="10">
        <v>3.44</v>
      </c>
      <c r="K31" s="18">
        <f t="shared" ref="K31:K34" si="138">IF(AND((J31&gt;0),(J$4&gt;0)),(J31/J$4*100),"")</f>
        <v>23.211875843454791</v>
      </c>
      <c r="L31" s="10">
        <v>3.65</v>
      </c>
      <c r="M31" s="18">
        <f t="shared" ref="M31:M34" si="139">IF(AND((L31&gt;0),(L$4&gt;0)),(L31/L$4*100),"")</f>
        <v>22.912743251726305</v>
      </c>
      <c r="N31" s="10">
        <v>3.96</v>
      </c>
      <c r="O31" s="18">
        <f t="shared" ref="O31:O34" si="140">IF(AND((N31&gt;0),(N$4&gt;0)),(N31/N$4*100),"")</f>
        <v>24.58100558659218</v>
      </c>
      <c r="P31" s="10">
        <v>3.38</v>
      </c>
      <c r="Q31" s="18">
        <f t="shared" ref="Q31:Q34" si="141">IF(AND((P31&gt;0),(P$4&gt;0)),(P31/P$4*100),"")</f>
        <v>22.563417890520693</v>
      </c>
      <c r="R31" s="10">
        <v>3.84</v>
      </c>
      <c r="S31" s="18">
        <f t="shared" ref="S31:S34" si="142">IF(AND((R31&gt;0),(R$4&gt;0)),(R31/R$4*100),"")</f>
        <v>24.536741214057507</v>
      </c>
      <c r="T31" s="10">
        <v>3.95</v>
      </c>
      <c r="U31" s="18">
        <f t="shared" ref="U31:U34" si="143">IF(AND((T31&gt;0),(T$4&gt;0)),(T31/T$4*100),"")</f>
        <v>25.434642627173215</v>
      </c>
      <c r="V31" s="10"/>
      <c r="W31" s="18" t="str">
        <f t="shared" ref="W31:W34" si="144">IF(AND((V31&gt;0),(V$4&gt;0)),(V31/V$4*100),"")</f>
        <v/>
      </c>
      <c r="X31" s="10"/>
      <c r="Y31" s="18" t="str">
        <f t="shared" ref="Y31:Y34" si="145">IF(AND((X31&gt;0),(X$4&gt;0)),(X31/X$4*100),"")</f>
        <v/>
      </c>
      <c r="Z31" s="10"/>
      <c r="AA31" s="18" t="str">
        <f t="shared" ref="AA31:AA34" si="146">IF(AND((Z31&gt;0),(Z$4&gt;0)),(Z31/Z$4*100),"")</f>
        <v/>
      </c>
      <c r="AB31" s="10"/>
      <c r="AC31" s="18" t="str">
        <f t="shared" ref="AC31:AC34" si="147">IF(AND((AB31&gt;0),(AB$4&gt;0)),(AB31/AB$4*100),"")</f>
        <v/>
      </c>
      <c r="AD31" s="10"/>
      <c r="AE31" s="18" t="str">
        <f t="shared" ref="AE31:AE34" si="148">IF(AND((AD31&gt;0),(AD$4&gt;0)),(AD31/AD$4*100),"")</f>
        <v/>
      </c>
      <c r="AF31" s="10"/>
      <c r="AG31" s="18" t="str">
        <f t="shared" ref="AG31:AG34" si="149">IF(AND((AF31&gt;0),(AF$4&gt;0)),(AF31/AF$4*100),"")</f>
        <v/>
      </c>
      <c r="AH31" s="10"/>
      <c r="AI31" s="18" t="str">
        <f t="shared" ref="AI31:AI34" si="150">IF(AND((AH31&gt;0),(AH$4&gt;0)),(AH31/AH$4*100),"")</f>
        <v/>
      </c>
      <c r="AJ31" s="10"/>
      <c r="AK31" s="18" t="str">
        <f t="shared" ref="AK31:AK34" si="151">IF(AND((AJ31&gt;0),(AJ$4&gt;0)),(AJ31/AJ$4*100),"")</f>
        <v/>
      </c>
      <c r="AL31" s="10"/>
      <c r="AM31" s="18" t="str">
        <f t="shared" ref="AM31:AM34" si="152">IF(AND((AL31&gt;0),(AL$4&gt;0)),(AL31/AL$4*100),"")</f>
        <v/>
      </c>
      <c r="AN31" s="10"/>
      <c r="AO31" s="18" t="str">
        <f t="shared" ref="AO31:AO34" si="153">IF(AND((AN31&gt;0),(AN$4&gt;0)),(AN31/AN$4*100),"")</f>
        <v/>
      </c>
      <c r="AP31" s="10"/>
      <c r="AQ31" s="18" t="str">
        <f t="shared" ref="AQ31:AQ34" si="154">IF(AND((AP31&gt;0),(AP$4&gt;0)),(AP31/AP$4*100),"")</f>
        <v/>
      </c>
      <c r="AR31" s="10"/>
      <c r="AS31" s="18" t="str">
        <f t="shared" ref="AS31:AS34" si="155">IF(AND((AR31&gt;0),(AR$4&gt;0)),(AR31/AR$4*100),"")</f>
        <v/>
      </c>
      <c r="AT31" s="10"/>
      <c r="AU31" s="18" t="str">
        <f t="shared" ref="AU31:AU34" si="156">IF(AND((AT31&gt;0),(AT$4&gt;0)),(AT31/AT$4*100),"")</f>
        <v/>
      </c>
      <c r="AV31" s="10"/>
      <c r="AW31" s="18" t="str">
        <f t="shared" ref="AW31:AW34" si="157">IF(AND((AV31&gt;0),(AV$4&gt;0)),(AV31/AV$4*100),"")</f>
        <v/>
      </c>
      <c r="AX31" s="10"/>
      <c r="AY31" s="18" t="str">
        <f t="shared" ref="AY31:AY34" si="158">IF(AND((AX31&gt;0),(AX$4&gt;0)),(AX31/AX$4*100),"")</f>
        <v/>
      </c>
      <c r="AZ31" s="10"/>
      <c r="BA31" s="18" t="str">
        <f t="shared" ref="BA31:BA34" si="159">IF(AND((AZ31&gt;0),(AZ$4&gt;0)),(AZ31/AZ$4*100),"")</f>
        <v/>
      </c>
      <c r="BB31" s="10"/>
      <c r="BC31" s="18" t="str">
        <f t="shared" ref="BC31:BC34" si="160">IF(AND((BB31&gt;0),(BB$4&gt;0)),(BB31/BB$4*100),"")</f>
        <v/>
      </c>
      <c r="BD31" s="10"/>
      <c r="BE31" s="18" t="str">
        <f t="shared" ref="BE31:BE34" si="161">IF(AND((BD31&gt;0),(BD$4&gt;0)),(BD31/BD$4*100),"")</f>
        <v/>
      </c>
      <c r="BF31" s="10"/>
      <c r="BG31" s="18" t="str">
        <f t="shared" ref="BG31:BG34" si="162">IF(AND((BF31&gt;0),(BF$4&gt;0)),(BF31/BF$4*100),"")</f>
        <v/>
      </c>
      <c r="BH31" s="10"/>
      <c r="BI31" s="18" t="str">
        <f t="shared" ref="BI31:BI34" si="163">IF(AND((BH31&gt;0),(BH$4&gt;0)),(BH31/BH$4*100),"")</f>
        <v/>
      </c>
      <c r="BK31" s="11" t="str">
        <f t="shared" si="0"/>
        <v xml:space="preserve">     Anterior primary branch</v>
      </c>
      <c r="BL31" s="12">
        <f t="shared" si="1"/>
        <v>7</v>
      </c>
      <c r="BM31" s="38">
        <f t="shared" si="2"/>
        <v>3.38</v>
      </c>
      <c r="BN31" s="13" t="str">
        <f t="shared" si="3"/>
        <v>–</v>
      </c>
      <c r="BO31" s="39">
        <f t="shared" si="4"/>
        <v>3.96</v>
      </c>
      <c r="BP31" s="40">
        <f t="shared" si="5"/>
        <v>22.563417890520693</v>
      </c>
      <c r="BQ31" s="14" t="str">
        <f t="shared" si="10"/>
        <v>–</v>
      </c>
      <c r="BR31" s="41">
        <f t="shared" si="6"/>
        <v>25.434642627173215</v>
      </c>
      <c r="BS31" s="42">
        <f t="shared" si="7"/>
        <v>3.7385714285714284</v>
      </c>
      <c r="BT31" s="43">
        <f t="shared" si="11"/>
        <v>24.009654163950596</v>
      </c>
      <c r="BU31" s="13">
        <f t="shared" si="8"/>
        <v>0.24976179127511164</v>
      </c>
      <c r="BV31" s="44">
        <f t="shared" si="12"/>
        <v>1.0980605930230882</v>
      </c>
      <c r="BW31" s="13" t="str">
        <f t="shared" si="9"/>
        <v>?</v>
      </c>
      <c r="BX31" s="14" t="str">
        <f t="shared" si="13"/>
        <v>?</v>
      </c>
    </row>
    <row r="32" spans="1:76" x14ac:dyDescent="0.3">
      <c r="A32" s="9" t="s">
        <v>38</v>
      </c>
      <c r="B32" s="121"/>
      <c r="C32" s="122" t="str">
        <f t="shared" si="134"/>
        <v/>
      </c>
      <c r="D32" s="10"/>
      <c r="E32" s="18" t="str">
        <f t="shared" si="135"/>
        <v/>
      </c>
      <c r="F32" s="10"/>
      <c r="G32" s="18" t="str">
        <f t="shared" si="136"/>
        <v/>
      </c>
      <c r="H32" s="10"/>
      <c r="I32" s="18" t="str">
        <f t="shared" si="137"/>
        <v/>
      </c>
      <c r="J32" s="10">
        <v>2.0299999999999998</v>
      </c>
      <c r="K32" s="18">
        <f t="shared" si="138"/>
        <v>13.69770580296896</v>
      </c>
      <c r="L32" s="10">
        <v>2.61</v>
      </c>
      <c r="M32" s="18">
        <f t="shared" si="139"/>
        <v>16.38418079096045</v>
      </c>
      <c r="N32" s="10">
        <v>2.6</v>
      </c>
      <c r="O32" s="18">
        <f t="shared" si="140"/>
        <v>16.139044072004967</v>
      </c>
      <c r="P32" s="10"/>
      <c r="Q32" s="18" t="str">
        <f t="shared" si="141"/>
        <v/>
      </c>
      <c r="R32" s="10">
        <v>2.29</v>
      </c>
      <c r="S32" s="18">
        <f t="shared" si="142"/>
        <v>14.63258785942492</v>
      </c>
      <c r="T32" s="10">
        <v>2.4</v>
      </c>
      <c r="U32" s="18">
        <f t="shared" si="143"/>
        <v>15.453960077269802</v>
      </c>
      <c r="V32" s="10"/>
      <c r="W32" s="18" t="str">
        <f t="shared" si="144"/>
        <v/>
      </c>
      <c r="X32" s="10"/>
      <c r="Y32" s="18" t="str">
        <f t="shared" si="145"/>
        <v/>
      </c>
      <c r="Z32" s="10"/>
      <c r="AA32" s="18" t="str">
        <f t="shared" si="146"/>
        <v/>
      </c>
      <c r="AB32" s="10"/>
      <c r="AC32" s="18" t="str">
        <f t="shared" si="147"/>
        <v/>
      </c>
      <c r="AD32" s="10"/>
      <c r="AE32" s="18" t="str">
        <f t="shared" si="148"/>
        <v/>
      </c>
      <c r="AF32" s="10"/>
      <c r="AG32" s="18" t="str">
        <f t="shared" si="149"/>
        <v/>
      </c>
      <c r="AH32" s="10"/>
      <c r="AI32" s="18" t="str">
        <f t="shared" si="150"/>
        <v/>
      </c>
      <c r="AJ32" s="10"/>
      <c r="AK32" s="18" t="str">
        <f t="shared" si="151"/>
        <v/>
      </c>
      <c r="AL32" s="10"/>
      <c r="AM32" s="18" t="str">
        <f t="shared" si="152"/>
        <v/>
      </c>
      <c r="AN32" s="10"/>
      <c r="AO32" s="18" t="str">
        <f t="shared" si="153"/>
        <v/>
      </c>
      <c r="AP32" s="10"/>
      <c r="AQ32" s="18" t="str">
        <f t="shared" si="154"/>
        <v/>
      </c>
      <c r="AR32" s="10"/>
      <c r="AS32" s="18" t="str">
        <f t="shared" si="155"/>
        <v/>
      </c>
      <c r="AT32" s="10"/>
      <c r="AU32" s="18" t="str">
        <f t="shared" si="156"/>
        <v/>
      </c>
      <c r="AV32" s="10"/>
      <c r="AW32" s="18" t="str">
        <f t="shared" si="157"/>
        <v/>
      </c>
      <c r="AX32" s="10"/>
      <c r="AY32" s="18" t="str">
        <f t="shared" si="158"/>
        <v/>
      </c>
      <c r="AZ32" s="10"/>
      <c r="BA32" s="18" t="str">
        <f t="shared" si="159"/>
        <v/>
      </c>
      <c r="BB32" s="10"/>
      <c r="BC32" s="18" t="str">
        <f t="shared" si="160"/>
        <v/>
      </c>
      <c r="BD32" s="10"/>
      <c r="BE32" s="18" t="str">
        <f t="shared" si="161"/>
        <v/>
      </c>
      <c r="BF32" s="10"/>
      <c r="BG32" s="18" t="str">
        <f t="shared" si="162"/>
        <v/>
      </c>
      <c r="BH32" s="10"/>
      <c r="BI32" s="18" t="str">
        <f t="shared" si="163"/>
        <v/>
      </c>
      <c r="BK32" s="11" t="str">
        <f t="shared" si="0"/>
        <v xml:space="preserve">     Anterior secondary branch</v>
      </c>
      <c r="BL32" s="12">
        <f t="shared" si="1"/>
        <v>5</v>
      </c>
      <c r="BM32" s="38">
        <f t="shared" si="2"/>
        <v>2.0299999999999998</v>
      </c>
      <c r="BN32" s="13" t="str">
        <f t="shared" si="3"/>
        <v>–</v>
      </c>
      <c r="BO32" s="39">
        <f t="shared" si="4"/>
        <v>2.61</v>
      </c>
      <c r="BP32" s="40">
        <f t="shared" si="5"/>
        <v>13.69770580296896</v>
      </c>
      <c r="BQ32" s="14" t="str">
        <f t="shared" si="10"/>
        <v>–</v>
      </c>
      <c r="BR32" s="41">
        <f t="shared" si="6"/>
        <v>16.38418079096045</v>
      </c>
      <c r="BS32" s="42">
        <f t="shared" si="7"/>
        <v>2.3860000000000001</v>
      </c>
      <c r="BT32" s="43">
        <f t="shared" si="11"/>
        <v>15.261495720525819</v>
      </c>
      <c r="BU32" s="13">
        <f t="shared" si="8"/>
        <v>0.24089416763383881</v>
      </c>
      <c r="BV32" s="44">
        <f t="shared" si="12"/>
        <v>1.107758932392835</v>
      </c>
      <c r="BW32" s="13" t="str">
        <f t="shared" si="9"/>
        <v>?</v>
      </c>
      <c r="BX32" s="14" t="str">
        <f t="shared" si="13"/>
        <v>?</v>
      </c>
    </row>
    <row r="33" spans="1:76" x14ac:dyDescent="0.3">
      <c r="A33" s="9" t="s">
        <v>39</v>
      </c>
      <c r="B33" s="121"/>
      <c r="C33" s="122" t="str">
        <f t="shared" si="134"/>
        <v/>
      </c>
      <c r="D33" s="10">
        <v>4.3499999999999996</v>
      </c>
      <c r="E33" s="18">
        <f t="shared" si="135"/>
        <v>27.341294783155245</v>
      </c>
      <c r="F33" s="10">
        <v>3.8</v>
      </c>
      <c r="G33" s="18">
        <f t="shared" si="136"/>
        <v>23.170731707317074</v>
      </c>
      <c r="H33" s="10">
        <v>3.77</v>
      </c>
      <c r="I33" s="18">
        <f t="shared" si="137"/>
        <v>22.904009720534628</v>
      </c>
      <c r="J33" s="10">
        <v>4.03</v>
      </c>
      <c r="K33" s="18">
        <f t="shared" si="138"/>
        <v>27.192982456140353</v>
      </c>
      <c r="L33" s="10">
        <v>4.1500000000000004</v>
      </c>
      <c r="M33" s="18">
        <f t="shared" si="139"/>
        <v>26.051475204017581</v>
      </c>
      <c r="N33" s="10">
        <v>4.46</v>
      </c>
      <c r="O33" s="18">
        <f t="shared" si="140"/>
        <v>27.684667908131594</v>
      </c>
      <c r="P33" s="10">
        <v>3.69</v>
      </c>
      <c r="Q33" s="18">
        <f t="shared" si="141"/>
        <v>24.632843791722294</v>
      </c>
      <c r="R33" s="10"/>
      <c r="S33" s="18" t="str">
        <f t="shared" si="142"/>
        <v/>
      </c>
      <c r="T33" s="10"/>
      <c r="U33" s="18" t="str">
        <f t="shared" si="143"/>
        <v/>
      </c>
      <c r="V33" s="10"/>
      <c r="W33" s="18" t="str">
        <f t="shared" si="144"/>
        <v/>
      </c>
      <c r="X33" s="10"/>
      <c r="Y33" s="18" t="str">
        <f t="shared" si="145"/>
        <v/>
      </c>
      <c r="Z33" s="10"/>
      <c r="AA33" s="18" t="str">
        <f t="shared" si="146"/>
        <v/>
      </c>
      <c r="AB33" s="10"/>
      <c r="AC33" s="18" t="str">
        <f t="shared" si="147"/>
        <v/>
      </c>
      <c r="AD33" s="10"/>
      <c r="AE33" s="18" t="str">
        <f t="shared" si="148"/>
        <v/>
      </c>
      <c r="AF33" s="10"/>
      <c r="AG33" s="18" t="str">
        <f t="shared" si="149"/>
        <v/>
      </c>
      <c r="AH33" s="10"/>
      <c r="AI33" s="18" t="str">
        <f t="shared" si="150"/>
        <v/>
      </c>
      <c r="AJ33" s="10"/>
      <c r="AK33" s="18" t="str">
        <f t="shared" si="151"/>
        <v/>
      </c>
      <c r="AL33" s="10"/>
      <c r="AM33" s="18" t="str">
        <f t="shared" si="152"/>
        <v/>
      </c>
      <c r="AN33" s="10"/>
      <c r="AO33" s="18" t="str">
        <f t="shared" si="153"/>
        <v/>
      </c>
      <c r="AP33" s="10"/>
      <c r="AQ33" s="18" t="str">
        <f t="shared" si="154"/>
        <v/>
      </c>
      <c r="AR33" s="10"/>
      <c r="AS33" s="18" t="str">
        <f t="shared" si="155"/>
        <v/>
      </c>
      <c r="AT33" s="10"/>
      <c r="AU33" s="18" t="str">
        <f t="shared" si="156"/>
        <v/>
      </c>
      <c r="AV33" s="10"/>
      <c r="AW33" s="18" t="str">
        <f t="shared" si="157"/>
        <v/>
      </c>
      <c r="AX33" s="10"/>
      <c r="AY33" s="18" t="str">
        <f t="shared" si="158"/>
        <v/>
      </c>
      <c r="AZ33" s="10"/>
      <c r="BA33" s="18" t="str">
        <f t="shared" si="159"/>
        <v/>
      </c>
      <c r="BB33" s="10"/>
      <c r="BC33" s="18" t="str">
        <f t="shared" si="160"/>
        <v/>
      </c>
      <c r="BD33" s="10"/>
      <c r="BE33" s="18" t="str">
        <f t="shared" si="161"/>
        <v/>
      </c>
      <c r="BF33" s="10"/>
      <c r="BG33" s="18" t="str">
        <f t="shared" si="162"/>
        <v/>
      </c>
      <c r="BH33" s="10"/>
      <c r="BI33" s="18" t="str">
        <f t="shared" si="163"/>
        <v/>
      </c>
      <c r="BK33" s="11" t="str">
        <f t="shared" si="0"/>
        <v xml:space="preserve">     Posterior primary branch</v>
      </c>
      <c r="BL33" s="12">
        <f t="shared" si="1"/>
        <v>7</v>
      </c>
      <c r="BM33" s="38">
        <f t="shared" si="2"/>
        <v>3.69</v>
      </c>
      <c r="BN33" s="13" t="str">
        <f t="shared" si="3"/>
        <v>–</v>
      </c>
      <c r="BO33" s="39">
        <f t="shared" si="4"/>
        <v>4.46</v>
      </c>
      <c r="BP33" s="40">
        <f t="shared" si="5"/>
        <v>22.904009720534628</v>
      </c>
      <c r="BQ33" s="14" t="str">
        <f t="shared" si="10"/>
        <v>–</v>
      </c>
      <c r="BR33" s="41">
        <f t="shared" si="6"/>
        <v>27.684667908131594</v>
      </c>
      <c r="BS33" s="42">
        <f t="shared" si="7"/>
        <v>4.0357142857142865</v>
      </c>
      <c r="BT33" s="43">
        <f t="shared" si="11"/>
        <v>25.568286510145544</v>
      </c>
      <c r="BU33" s="13">
        <f t="shared" si="8"/>
        <v>0.29932463663260006</v>
      </c>
      <c r="BV33" s="44">
        <f t="shared" si="12"/>
        <v>2.0090391448151008</v>
      </c>
      <c r="BW33" s="13" t="str">
        <f t="shared" si="9"/>
        <v>?</v>
      </c>
      <c r="BX33" s="14" t="str">
        <f t="shared" si="13"/>
        <v>?</v>
      </c>
    </row>
    <row r="34" spans="1:76" x14ac:dyDescent="0.3">
      <c r="A34" s="9" t="s">
        <v>40</v>
      </c>
      <c r="B34" s="121"/>
      <c r="C34" s="122" t="str">
        <f t="shared" si="134"/>
        <v/>
      </c>
      <c r="D34" s="10">
        <v>3.37</v>
      </c>
      <c r="E34" s="18">
        <f t="shared" si="135"/>
        <v>21.18164676304211</v>
      </c>
      <c r="F34" s="10">
        <v>3.03</v>
      </c>
      <c r="G34" s="18">
        <f t="shared" si="136"/>
        <v>18.475609756097562</v>
      </c>
      <c r="H34" s="10">
        <v>3.22</v>
      </c>
      <c r="I34" s="18">
        <f t="shared" si="137"/>
        <v>19.562575941676794</v>
      </c>
      <c r="J34" s="10">
        <v>2.97</v>
      </c>
      <c r="K34" s="18">
        <f t="shared" si="138"/>
        <v>20.040485829959515</v>
      </c>
      <c r="L34" s="10">
        <v>3.11</v>
      </c>
      <c r="M34" s="18">
        <f t="shared" si="139"/>
        <v>19.522912743251723</v>
      </c>
      <c r="N34" s="10">
        <v>3.47</v>
      </c>
      <c r="O34" s="18">
        <f t="shared" si="140"/>
        <v>21.539416511483552</v>
      </c>
      <c r="P34" s="10"/>
      <c r="Q34" s="18" t="str">
        <f t="shared" si="141"/>
        <v/>
      </c>
      <c r="R34" s="10"/>
      <c r="S34" s="18" t="str">
        <f t="shared" si="142"/>
        <v/>
      </c>
      <c r="T34" s="10"/>
      <c r="U34" s="18" t="str">
        <f t="shared" si="143"/>
        <v/>
      </c>
      <c r="V34" s="10"/>
      <c r="W34" s="18" t="str">
        <f t="shared" si="144"/>
        <v/>
      </c>
      <c r="X34" s="10"/>
      <c r="Y34" s="18" t="str">
        <f t="shared" si="145"/>
        <v/>
      </c>
      <c r="Z34" s="10"/>
      <c r="AA34" s="18" t="str">
        <f t="shared" si="146"/>
        <v/>
      </c>
      <c r="AB34" s="10"/>
      <c r="AC34" s="18" t="str">
        <f t="shared" si="147"/>
        <v/>
      </c>
      <c r="AD34" s="10"/>
      <c r="AE34" s="18" t="str">
        <f t="shared" si="148"/>
        <v/>
      </c>
      <c r="AF34" s="10"/>
      <c r="AG34" s="18" t="str">
        <f t="shared" si="149"/>
        <v/>
      </c>
      <c r="AH34" s="10"/>
      <c r="AI34" s="18" t="str">
        <f t="shared" si="150"/>
        <v/>
      </c>
      <c r="AJ34" s="10"/>
      <c r="AK34" s="18" t="str">
        <f t="shared" si="151"/>
        <v/>
      </c>
      <c r="AL34" s="10"/>
      <c r="AM34" s="18" t="str">
        <f t="shared" si="152"/>
        <v/>
      </c>
      <c r="AN34" s="10"/>
      <c r="AO34" s="18" t="str">
        <f t="shared" si="153"/>
        <v/>
      </c>
      <c r="AP34" s="10"/>
      <c r="AQ34" s="18" t="str">
        <f t="shared" si="154"/>
        <v/>
      </c>
      <c r="AR34" s="10"/>
      <c r="AS34" s="18" t="str">
        <f t="shared" si="155"/>
        <v/>
      </c>
      <c r="AT34" s="10"/>
      <c r="AU34" s="18" t="str">
        <f t="shared" si="156"/>
        <v/>
      </c>
      <c r="AV34" s="10"/>
      <c r="AW34" s="18" t="str">
        <f t="shared" si="157"/>
        <v/>
      </c>
      <c r="AX34" s="10"/>
      <c r="AY34" s="18" t="str">
        <f t="shared" si="158"/>
        <v/>
      </c>
      <c r="AZ34" s="10"/>
      <c r="BA34" s="18" t="str">
        <f t="shared" si="159"/>
        <v/>
      </c>
      <c r="BB34" s="10"/>
      <c r="BC34" s="18" t="str">
        <f t="shared" si="160"/>
        <v/>
      </c>
      <c r="BD34" s="10"/>
      <c r="BE34" s="18" t="str">
        <f t="shared" si="161"/>
        <v/>
      </c>
      <c r="BF34" s="10"/>
      <c r="BG34" s="18" t="str">
        <f t="shared" si="162"/>
        <v/>
      </c>
      <c r="BH34" s="10"/>
      <c r="BI34" s="18" t="str">
        <f t="shared" si="163"/>
        <v/>
      </c>
      <c r="BK34" s="11" t="str">
        <f t="shared" si="0"/>
        <v xml:space="preserve">     Posterior secondary branch</v>
      </c>
      <c r="BL34" s="12">
        <f t="shared" si="1"/>
        <v>6</v>
      </c>
      <c r="BM34" s="152">
        <f t="shared" si="2"/>
        <v>2.97</v>
      </c>
      <c r="BN34" s="13" t="str">
        <f t="shared" si="3"/>
        <v>–</v>
      </c>
      <c r="BO34" s="39">
        <f t="shared" si="4"/>
        <v>3.47</v>
      </c>
      <c r="BP34" s="40">
        <f t="shared" si="5"/>
        <v>18.475609756097562</v>
      </c>
      <c r="BQ34" s="14" t="str">
        <f t="shared" si="10"/>
        <v>–</v>
      </c>
      <c r="BR34" s="41">
        <f t="shared" si="6"/>
        <v>21.539416511483552</v>
      </c>
      <c r="BS34" s="42">
        <f t="shared" si="7"/>
        <v>3.1950000000000003</v>
      </c>
      <c r="BT34" s="43">
        <f t="shared" si="11"/>
        <v>20.053774590918543</v>
      </c>
      <c r="BU34" s="13">
        <f t="shared" si="8"/>
        <v>0.19593366224311745</v>
      </c>
      <c r="BV34" s="44">
        <f t="shared" si="12"/>
        <v>1.1395699894389402</v>
      </c>
      <c r="BW34" s="13" t="str">
        <f t="shared" si="9"/>
        <v>?</v>
      </c>
      <c r="BX34" s="14" t="str">
        <f t="shared" si="13"/>
        <v>?</v>
      </c>
    </row>
    <row r="35" spans="1:76" x14ac:dyDescent="0.3">
      <c r="A35" s="105"/>
      <c r="B35" s="123"/>
      <c r="C35" s="124"/>
      <c r="D35" s="106"/>
      <c r="E35" s="107"/>
      <c r="F35" s="106"/>
      <c r="G35" s="107"/>
      <c r="H35" s="106"/>
      <c r="I35" s="107"/>
      <c r="J35" s="106"/>
      <c r="K35" s="107"/>
      <c r="L35" s="106"/>
      <c r="M35" s="107"/>
      <c r="N35" s="106"/>
      <c r="O35" s="107"/>
      <c r="P35" s="106"/>
      <c r="Q35" s="107"/>
      <c r="R35" s="106"/>
      <c r="S35" s="107"/>
      <c r="T35" s="106"/>
      <c r="U35" s="107"/>
      <c r="V35" s="106"/>
      <c r="W35" s="107"/>
      <c r="X35" s="106"/>
      <c r="Y35" s="107"/>
      <c r="Z35" s="106"/>
      <c r="AA35" s="107"/>
      <c r="AB35" s="106"/>
      <c r="AC35" s="107"/>
      <c r="AD35" s="106"/>
      <c r="AE35" s="107"/>
      <c r="AF35" s="106"/>
      <c r="AG35" s="107"/>
      <c r="AH35" s="106"/>
      <c r="AI35" s="107"/>
      <c r="AJ35" s="106"/>
      <c r="AK35" s="107"/>
      <c r="AL35" s="106"/>
      <c r="AM35" s="107"/>
      <c r="AN35" s="106"/>
      <c r="AO35" s="107"/>
      <c r="AP35" s="106"/>
      <c r="AQ35" s="107"/>
      <c r="AR35" s="106"/>
      <c r="AS35" s="107"/>
      <c r="AT35" s="106"/>
      <c r="AU35" s="107"/>
      <c r="AV35" s="106"/>
      <c r="AW35" s="107"/>
      <c r="AX35" s="106"/>
      <c r="AY35" s="107"/>
      <c r="AZ35" s="106"/>
      <c r="BA35" s="107"/>
      <c r="BB35" s="106"/>
      <c r="BC35" s="107"/>
      <c r="BD35" s="106"/>
      <c r="BE35" s="107"/>
      <c r="BF35" s="106"/>
      <c r="BG35" s="107"/>
      <c r="BH35" s="106"/>
      <c r="BI35" s="107"/>
      <c r="BK35" s="16"/>
      <c r="BL35" s="15"/>
      <c r="BM35" s="38"/>
      <c r="BN35" s="34"/>
      <c r="BO35" s="39"/>
      <c r="BP35" s="40"/>
      <c r="BQ35" s="14"/>
      <c r="BR35" s="104"/>
      <c r="BS35" s="13"/>
      <c r="BT35" s="14"/>
      <c r="BU35" s="13"/>
      <c r="BV35" s="14"/>
      <c r="BW35" s="13"/>
      <c r="BX35" s="14"/>
    </row>
    <row r="36" spans="1:76" x14ac:dyDescent="0.3">
      <c r="A36" s="9" t="s">
        <v>41</v>
      </c>
      <c r="B36" s="177"/>
      <c r="C36" s="178"/>
      <c r="D36" s="177"/>
      <c r="E36" s="178"/>
      <c r="F36" s="177"/>
      <c r="G36" s="178"/>
      <c r="H36" s="177"/>
      <c r="I36" s="178"/>
      <c r="J36" s="177"/>
      <c r="K36" s="178"/>
      <c r="L36" s="177"/>
      <c r="M36" s="178"/>
      <c r="N36" s="177"/>
      <c r="O36" s="178"/>
      <c r="P36" s="177"/>
      <c r="Q36" s="178"/>
      <c r="R36" s="177"/>
      <c r="S36" s="178"/>
      <c r="T36" s="177"/>
      <c r="U36" s="178"/>
      <c r="V36" s="177"/>
      <c r="W36" s="178"/>
      <c r="X36" s="177"/>
      <c r="Y36" s="178"/>
      <c r="Z36" s="177"/>
      <c r="AA36" s="178"/>
      <c r="AB36" s="177"/>
      <c r="AC36" s="178"/>
      <c r="AD36" s="177"/>
      <c r="AE36" s="178"/>
      <c r="AF36" s="177"/>
      <c r="AG36" s="178"/>
      <c r="AH36" s="177"/>
      <c r="AI36" s="178"/>
      <c r="AJ36" s="177"/>
      <c r="AK36" s="178"/>
      <c r="AL36" s="177"/>
      <c r="AM36" s="178"/>
      <c r="AN36" s="177"/>
      <c r="AO36" s="178"/>
      <c r="AP36" s="177"/>
      <c r="AQ36" s="178"/>
      <c r="AR36" s="177"/>
      <c r="AS36" s="178"/>
      <c r="AT36" s="177"/>
      <c r="AU36" s="178"/>
      <c r="AV36" s="177"/>
      <c r="AW36" s="178"/>
      <c r="AX36" s="177"/>
      <c r="AY36" s="178"/>
      <c r="AZ36" s="177"/>
      <c r="BA36" s="178"/>
      <c r="BB36" s="177"/>
      <c r="BC36" s="178"/>
      <c r="BD36" s="177"/>
      <c r="BE36" s="178"/>
      <c r="BF36" s="177"/>
      <c r="BG36" s="178"/>
      <c r="BH36" s="177"/>
      <c r="BI36" s="178"/>
      <c r="BL36" s="108">
        <f>COUNT(B36:BI36)</f>
        <v>0</v>
      </c>
      <c r="BM36" s="13"/>
      <c r="BN36" s="13"/>
      <c r="BO36" s="13"/>
      <c r="BP36" s="14"/>
      <c r="BQ36" s="14"/>
      <c r="BR36" s="14"/>
      <c r="BS36" s="126" t="str">
        <f>IF(COUNT(B36:BI36)&gt;0,AVERAGE(B36:BI36),"?")</f>
        <v>?</v>
      </c>
      <c r="BT36" s="126"/>
      <c r="BU36" s="13"/>
      <c r="BV36" s="14"/>
      <c r="BW36" s="13"/>
      <c r="BX36" s="14"/>
    </row>
    <row r="37" spans="1:76" x14ac:dyDescent="0.3">
      <c r="A37" s="9" t="s">
        <v>42</v>
      </c>
      <c r="B37" s="177"/>
      <c r="C37" s="178"/>
      <c r="D37" s="177">
        <v>0</v>
      </c>
      <c r="E37" s="178"/>
      <c r="F37" s="177">
        <v>0</v>
      </c>
      <c r="G37" s="178"/>
      <c r="H37" s="177">
        <v>0</v>
      </c>
      <c r="I37" s="178"/>
      <c r="J37" s="177">
        <v>0</v>
      </c>
      <c r="K37" s="178"/>
      <c r="L37" s="177">
        <v>0</v>
      </c>
      <c r="M37" s="178"/>
      <c r="N37" s="177">
        <v>0</v>
      </c>
      <c r="O37" s="178"/>
      <c r="P37" s="177">
        <v>0</v>
      </c>
      <c r="Q37" s="178"/>
      <c r="R37" s="177">
        <v>0</v>
      </c>
      <c r="S37" s="178"/>
      <c r="T37" s="177">
        <v>0</v>
      </c>
      <c r="U37" s="178"/>
      <c r="V37" s="177">
        <v>0</v>
      </c>
      <c r="W37" s="178"/>
      <c r="X37" s="177"/>
      <c r="Y37" s="178"/>
      <c r="Z37" s="177"/>
      <c r="AA37" s="178"/>
      <c r="AB37" s="177"/>
      <c r="AC37" s="178"/>
      <c r="AD37" s="177"/>
      <c r="AE37" s="178"/>
      <c r="AF37" s="177"/>
      <c r="AG37" s="178"/>
      <c r="AH37" s="177"/>
      <c r="AI37" s="178"/>
      <c r="AJ37" s="177"/>
      <c r="AK37" s="178"/>
      <c r="AL37" s="177"/>
      <c r="AM37" s="178"/>
      <c r="AN37" s="177"/>
      <c r="AO37" s="178"/>
      <c r="AP37" s="177"/>
      <c r="AQ37" s="178"/>
      <c r="AR37" s="177"/>
      <c r="AS37" s="178"/>
      <c r="AT37" s="177"/>
      <c r="AU37" s="178"/>
      <c r="AV37" s="177"/>
      <c r="AW37" s="178"/>
      <c r="AX37" s="177"/>
      <c r="AY37" s="178"/>
      <c r="AZ37" s="177"/>
      <c r="BA37" s="178"/>
      <c r="BB37" s="177"/>
      <c r="BC37" s="178"/>
      <c r="BD37" s="177"/>
      <c r="BE37" s="178"/>
      <c r="BF37" s="177"/>
      <c r="BG37" s="178"/>
      <c r="BH37" s="177"/>
      <c r="BI37" s="178"/>
      <c r="BL37" s="108">
        <f t="shared" ref="BL37:BL44" si="164">COUNT(B37:BI37)</f>
        <v>10</v>
      </c>
      <c r="BM37" s="13"/>
      <c r="BN37" s="13"/>
      <c r="BO37" s="13"/>
      <c r="BP37" s="14"/>
      <c r="BQ37" s="14"/>
      <c r="BR37" s="14"/>
      <c r="BS37" s="126">
        <f t="shared" ref="BS37:BS45" si="165">IF(COUNT(B37:BI37)&gt;0,AVERAGE(B37:BI37),"?")</f>
        <v>0</v>
      </c>
      <c r="BT37" s="126"/>
      <c r="BU37" s="13"/>
      <c r="BV37" s="14"/>
      <c r="BW37" s="13"/>
      <c r="BX37" s="14"/>
    </row>
    <row r="38" spans="1:76" x14ac:dyDescent="0.3">
      <c r="A38" s="9" t="s">
        <v>43</v>
      </c>
      <c r="B38" s="177"/>
      <c r="C38" s="178"/>
      <c r="D38" s="177">
        <v>0</v>
      </c>
      <c r="E38" s="178"/>
      <c r="F38" s="177">
        <v>0</v>
      </c>
      <c r="G38" s="178"/>
      <c r="H38" s="177">
        <v>0</v>
      </c>
      <c r="I38" s="178"/>
      <c r="J38" s="177">
        <v>0</v>
      </c>
      <c r="K38" s="178"/>
      <c r="L38" s="177">
        <v>0</v>
      </c>
      <c r="M38" s="178"/>
      <c r="N38" s="177">
        <v>0</v>
      </c>
      <c r="O38" s="178"/>
      <c r="P38" s="177">
        <v>0</v>
      </c>
      <c r="Q38" s="178"/>
      <c r="R38" s="177">
        <v>0</v>
      </c>
      <c r="S38" s="178"/>
      <c r="T38" s="177">
        <v>0</v>
      </c>
      <c r="U38" s="178"/>
      <c r="V38" s="177">
        <v>0</v>
      </c>
      <c r="W38" s="178"/>
      <c r="X38" s="177"/>
      <c r="Y38" s="178"/>
      <c r="Z38" s="177"/>
      <c r="AA38" s="178"/>
      <c r="AB38" s="177"/>
      <c r="AC38" s="178"/>
      <c r="AD38" s="177"/>
      <c r="AE38" s="178"/>
      <c r="AF38" s="177"/>
      <c r="AG38" s="178"/>
      <c r="AH38" s="177"/>
      <c r="AI38" s="178"/>
      <c r="AJ38" s="177"/>
      <c r="AK38" s="178"/>
      <c r="AL38" s="177"/>
      <c r="AM38" s="178"/>
      <c r="AN38" s="177"/>
      <c r="AO38" s="178"/>
      <c r="AP38" s="177"/>
      <c r="AQ38" s="178"/>
      <c r="AR38" s="177"/>
      <c r="AS38" s="178"/>
      <c r="AT38" s="177"/>
      <c r="AU38" s="178"/>
      <c r="AV38" s="177"/>
      <c r="AW38" s="178"/>
      <c r="AX38" s="177"/>
      <c r="AY38" s="178"/>
      <c r="AZ38" s="177"/>
      <c r="BA38" s="178"/>
      <c r="BB38" s="177"/>
      <c r="BC38" s="178"/>
      <c r="BD38" s="177"/>
      <c r="BE38" s="178"/>
      <c r="BF38" s="177"/>
      <c r="BG38" s="178"/>
      <c r="BH38" s="177"/>
      <c r="BI38" s="178"/>
      <c r="BL38" s="108">
        <f t="shared" si="164"/>
        <v>10</v>
      </c>
      <c r="BM38" s="13"/>
      <c r="BN38" s="13"/>
      <c r="BO38" s="13"/>
      <c r="BP38" s="14"/>
      <c r="BQ38" s="14"/>
      <c r="BR38" s="14"/>
      <c r="BS38" s="126">
        <f t="shared" si="165"/>
        <v>0</v>
      </c>
      <c r="BT38" s="126"/>
      <c r="BU38" s="13"/>
      <c r="BV38" s="14"/>
      <c r="BW38" s="13"/>
      <c r="BX38" s="14"/>
    </row>
    <row r="39" spans="1:76" x14ac:dyDescent="0.3">
      <c r="A39" s="9" t="s">
        <v>44</v>
      </c>
      <c r="B39" s="177"/>
      <c r="C39" s="178"/>
      <c r="D39" s="177">
        <v>0</v>
      </c>
      <c r="E39" s="178"/>
      <c r="F39" s="177">
        <v>0</v>
      </c>
      <c r="G39" s="178"/>
      <c r="H39" s="177">
        <v>0</v>
      </c>
      <c r="I39" s="178"/>
      <c r="J39" s="177">
        <v>0</v>
      </c>
      <c r="K39" s="178"/>
      <c r="L39" s="177">
        <v>0</v>
      </c>
      <c r="M39" s="178"/>
      <c r="N39" s="177">
        <v>0</v>
      </c>
      <c r="O39" s="178"/>
      <c r="P39" s="177">
        <v>0</v>
      </c>
      <c r="Q39" s="178"/>
      <c r="R39" s="177">
        <v>0</v>
      </c>
      <c r="S39" s="178"/>
      <c r="T39" s="177">
        <v>0</v>
      </c>
      <c r="U39" s="178"/>
      <c r="V39" s="177">
        <v>0</v>
      </c>
      <c r="W39" s="178"/>
      <c r="X39" s="177"/>
      <c r="Y39" s="178"/>
      <c r="Z39" s="177"/>
      <c r="AA39" s="178"/>
      <c r="AB39" s="177"/>
      <c r="AC39" s="178"/>
      <c r="AD39" s="177"/>
      <c r="AE39" s="178"/>
      <c r="AF39" s="177"/>
      <c r="AG39" s="178"/>
      <c r="AH39" s="177"/>
      <c r="AI39" s="178"/>
      <c r="AJ39" s="177"/>
      <c r="AK39" s="178"/>
      <c r="AL39" s="177"/>
      <c r="AM39" s="178"/>
      <c r="AN39" s="177"/>
      <c r="AO39" s="178"/>
      <c r="AP39" s="177"/>
      <c r="AQ39" s="178"/>
      <c r="AR39" s="177"/>
      <c r="AS39" s="178"/>
      <c r="AT39" s="177"/>
      <c r="AU39" s="178"/>
      <c r="AV39" s="177"/>
      <c r="AW39" s="178"/>
      <c r="AX39" s="177"/>
      <c r="AY39" s="178"/>
      <c r="AZ39" s="177"/>
      <c r="BA39" s="178"/>
      <c r="BB39" s="177"/>
      <c r="BC39" s="178"/>
      <c r="BD39" s="177"/>
      <c r="BE39" s="178"/>
      <c r="BF39" s="177"/>
      <c r="BG39" s="178"/>
      <c r="BH39" s="177"/>
      <c r="BI39" s="178"/>
      <c r="BL39" s="108">
        <f t="shared" si="164"/>
        <v>10</v>
      </c>
      <c r="BM39" s="13"/>
      <c r="BN39" s="13"/>
      <c r="BO39" s="13"/>
      <c r="BP39" s="14"/>
      <c r="BQ39" s="14"/>
      <c r="BR39" s="14"/>
      <c r="BS39" s="126">
        <f t="shared" si="165"/>
        <v>0</v>
      </c>
      <c r="BT39" s="126"/>
      <c r="BU39" s="13"/>
      <c r="BV39" s="14"/>
      <c r="BW39" s="13"/>
      <c r="BX39" s="14"/>
    </row>
    <row r="40" spans="1:76" x14ac:dyDescent="0.3">
      <c r="A40" s="9" t="s">
        <v>45</v>
      </c>
      <c r="B40" s="177"/>
      <c r="C40" s="178"/>
      <c r="D40" s="177">
        <v>0</v>
      </c>
      <c r="E40" s="178"/>
      <c r="F40" s="177">
        <v>0</v>
      </c>
      <c r="G40" s="178"/>
      <c r="H40" s="177">
        <v>0</v>
      </c>
      <c r="I40" s="178"/>
      <c r="J40" s="177">
        <v>0</v>
      </c>
      <c r="K40" s="178"/>
      <c r="L40" s="177">
        <v>0</v>
      </c>
      <c r="M40" s="178"/>
      <c r="N40" s="177">
        <v>0</v>
      </c>
      <c r="O40" s="178"/>
      <c r="P40" s="177">
        <v>0</v>
      </c>
      <c r="Q40" s="178"/>
      <c r="R40" s="177">
        <v>0</v>
      </c>
      <c r="S40" s="178"/>
      <c r="T40" s="177">
        <v>0</v>
      </c>
      <c r="U40" s="178"/>
      <c r="V40" s="177">
        <v>0</v>
      </c>
      <c r="W40" s="178"/>
      <c r="X40" s="177"/>
      <c r="Y40" s="178"/>
      <c r="Z40" s="177"/>
      <c r="AA40" s="178"/>
      <c r="AB40" s="177"/>
      <c r="AC40" s="178"/>
      <c r="AD40" s="177"/>
      <c r="AE40" s="178"/>
      <c r="AF40" s="177"/>
      <c r="AG40" s="178"/>
      <c r="AH40" s="177"/>
      <c r="AI40" s="178"/>
      <c r="AJ40" s="177"/>
      <c r="AK40" s="178"/>
      <c r="AL40" s="177"/>
      <c r="AM40" s="178"/>
      <c r="AN40" s="177"/>
      <c r="AO40" s="178"/>
      <c r="AP40" s="177"/>
      <c r="AQ40" s="178"/>
      <c r="AR40" s="177"/>
      <c r="AS40" s="178"/>
      <c r="AT40" s="177"/>
      <c r="AU40" s="178"/>
      <c r="AV40" s="177"/>
      <c r="AW40" s="178"/>
      <c r="AX40" s="177"/>
      <c r="AY40" s="178"/>
      <c r="AZ40" s="177"/>
      <c r="BA40" s="178"/>
      <c r="BB40" s="177"/>
      <c r="BC40" s="178"/>
      <c r="BD40" s="177"/>
      <c r="BE40" s="178"/>
      <c r="BF40" s="177"/>
      <c r="BG40" s="178"/>
      <c r="BH40" s="177"/>
      <c r="BI40" s="178"/>
      <c r="BL40" s="108">
        <f t="shared" si="164"/>
        <v>10</v>
      </c>
      <c r="BS40" s="126">
        <f t="shared" si="165"/>
        <v>0</v>
      </c>
      <c r="BT40" s="126"/>
    </row>
    <row r="41" spans="1:76" x14ac:dyDescent="0.3">
      <c r="A41" s="9" t="s">
        <v>46</v>
      </c>
      <c r="B41" s="177"/>
      <c r="C41" s="178"/>
      <c r="D41" s="177">
        <v>0</v>
      </c>
      <c r="E41" s="178"/>
      <c r="F41" s="177">
        <v>0</v>
      </c>
      <c r="G41" s="178"/>
      <c r="H41" s="177">
        <v>0</v>
      </c>
      <c r="I41" s="178"/>
      <c r="J41" s="177">
        <v>0</v>
      </c>
      <c r="K41" s="178"/>
      <c r="L41" s="177">
        <v>0</v>
      </c>
      <c r="M41" s="178"/>
      <c r="N41" s="177">
        <v>0</v>
      </c>
      <c r="O41" s="178"/>
      <c r="P41" s="177">
        <v>0</v>
      </c>
      <c r="Q41" s="178"/>
      <c r="R41" s="177">
        <v>0</v>
      </c>
      <c r="S41" s="178"/>
      <c r="T41" s="177">
        <v>0</v>
      </c>
      <c r="U41" s="178"/>
      <c r="V41" s="177">
        <v>0</v>
      </c>
      <c r="W41" s="178"/>
      <c r="X41" s="177"/>
      <c r="Y41" s="178"/>
      <c r="Z41" s="177"/>
      <c r="AA41" s="178"/>
      <c r="AB41" s="177"/>
      <c r="AC41" s="178"/>
      <c r="AD41" s="177"/>
      <c r="AE41" s="178"/>
      <c r="AF41" s="177"/>
      <c r="AG41" s="178"/>
      <c r="AH41" s="177"/>
      <c r="AI41" s="178"/>
      <c r="AJ41" s="177"/>
      <c r="AK41" s="178"/>
      <c r="AL41" s="177"/>
      <c r="AM41" s="178"/>
      <c r="AN41" s="177"/>
      <c r="AO41" s="178"/>
      <c r="AP41" s="177"/>
      <c r="AQ41" s="178"/>
      <c r="AR41" s="177"/>
      <c r="AS41" s="178"/>
      <c r="AT41" s="177"/>
      <c r="AU41" s="178"/>
      <c r="AV41" s="177"/>
      <c r="AW41" s="178"/>
      <c r="AX41" s="177"/>
      <c r="AY41" s="178"/>
      <c r="AZ41" s="177"/>
      <c r="BA41" s="178"/>
      <c r="BB41" s="177"/>
      <c r="BC41" s="178"/>
      <c r="BD41" s="177"/>
      <c r="BE41" s="178"/>
      <c r="BF41" s="177"/>
      <c r="BG41" s="178"/>
      <c r="BH41" s="177"/>
      <c r="BI41" s="178"/>
      <c r="BL41" s="108">
        <f t="shared" si="164"/>
        <v>10</v>
      </c>
      <c r="BS41" s="126">
        <f t="shared" si="165"/>
        <v>0</v>
      </c>
      <c r="BT41" s="126"/>
    </row>
    <row r="42" spans="1:76" x14ac:dyDescent="0.3">
      <c r="A42" s="9" t="s">
        <v>47</v>
      </c>
      <c r="B42" s="177"/>
      <c r="C42" s="178"/>
      <c r="D42" s="177">
        <v>0</v>
      </c>
      <c r="E42" s="178"/>
      <c r="F42" s="177">
        <v>0</v>
      </c>
      <c r="G42" s="178"/>
      <c r="H42" s="177">
        <v>0</v>
      </c>
      <c r="I42" s="178"/>
      <c r="J42" s="177">
        <v>0</v>
      </c>
      <c r="K42" s="178"/>
      <c r="L42" s="177">
        <v>0</v>
      </c>
      <c r="M42" s="178"/>
      <c r="N42" s="177">
        <v>0</v>
      </c>
      <c r="O42" s="178"/>
      <c r="P42" s="177">
        <v>0</v>
      </c>
      <c r="Q42" s="178"/>
      <c r="R42" s="177">
        <v>0</v>
      </c>
      <c r="S42" s="178"/>
      <c r="T42" s="177">
        <v>0</v>
      </c>
      <c r="U42" s="178"/>
      <c r="V42" s="177">
        <v>0</v>
      </c>
      <c r="W42" s="178"/>
      <c r="X42" s="177"/>
      <c r="Y42" s="178"/>
      <c r="Z42" s="177"/>
      <c r="AA42" s="178"/>
      <c r="AB42" s="177"/>
      <c r="AC42" s="178"/>
      <c r="AD42" s="177"/>
      <c r="AE42" s="178"/>
      <c r="AF42" s="177"/>
      <c r="AG42" s="178"/>
      <c r="AH42" s="177"/>
      <c r="AI42" s="178"/>
      <c r="AJ42" s="177"/>
      <c r="AK42" s="178"/>
      <c r="AL42" s="177"/>
      <c r="AM42" s="178"/>
      <c r="AN42" s="177"/>
      <c r="AO42" s="178"/>
      <c r="AP42" s="177"/>
      <c r="AQ42" s="178"/>
      <c r="AR42" s="177"/>
      <c r="AS42" s="178"/>
      <c r="AT42" s="177"/>
      <c r="AU42" s="178"/>
      <c r="AV42" s="177"/>
      <c r="AW42" s="178"/>
      <c r="AX42" s="177"/>
      <c r="AY42" s="178"/>
      <c r="AZ42" s="177"/>
      <c r="BA42" s="178"/>
      <c r="BB42" s="177"/>
      <c r="BC42" s="178"/>
      <c r="BD42" s="177"/>
      <c r="BE42" s="178"/>
      <c r="BF42" s="177"/>
      <c r="BG42" s="178"/>
      <c r="BH42" s="177"/>
      <c r="BI42" s="178"/>
      <c r="BL42" s="108">
        <f t="shared" si="164"/>
        <v>10</v>
      </c>
      <c r="BS42" s="126">
        <f t="shared" si="165"/>
        <v>0</v>
      </c>
      <c r="BT42" s="126"/>
    </row>
    <row r="43" spans="1:76" x14ac:dyDescent="0.3">
      <c r="A43" s="9" t="s">
        <v>48</v>
      </c>
      <c r="B43" s="177"/>
      <c r="C43" s="178"/>
      <c r="D43" s="177">
        <v>0</v>
      </c>
      <c r="E43" s="178"/>
      <c r="F43" s="177">
        <v>0</v>
      </c>
      <c r="G43" s="178"/>
      <c r="H43" s="177">
        <v>0</v>
      </c>
      <c r="I43" s="178"/>
      <c r="J43" s="177">
        <v>0</v>
      </c>
      <c r="K43" s="178"/>
      <c r="L43" s="177">
        <v>0</v>
      </c>
      <c r="M43" s="178"/>
      <c r="N43" s="177">
        <v>0</v>
      </c>
      <c r="O43" s="178"/>
      <c r="P43" s="177">
        <v>0</v>
      </c>
      <c r="Q43" s="178"/>
      <c r="R43" s="177">
        <v>0</v>
      </c>
      <c r="S43" s="178"/>
      <c r="T43" s="177">
        <v>0</v>
      </c>
      <c r="U43" s="178"/>
      <c r="V43" s="177">
        <v>0</v>
      </c>
      <c r="W43" s="178"/>
      <c r="X43" s="177"/>
      <c r="Y43" s="178"/>
      <c r="Z43" s="177"/>
      <c r="AA43" s="178"/>
      <c r="AB43" s="177"/>
      <c r="AC43" s="178"/>
      <c r="AD43" s="177"/>
      <c r="AE43" s="178"/>
      <c r="AF43" s="177"/>
      <c r="AG43" s="178"/>
      <c r="AH43" s="177"/>
      <c r="AI43" s="178"/>
      <c r="AJ43" s="177"/>
      <c r="AK43" s="178"/>
      <c r="AL43" s="177"/>
      <c r="AM43" s="178"/>
      <c r="AN43" s="177"/>
      <c r="AO43" s="178"/>
      <c r="AP43" s="177"/>
      <c r="AQ43" s="178"/>
      <c r="AR43" s="177"/>
      <c r="AS43" s="178"/>
      <c r="AT43" s="177"/>
      <c r="AU43" s="178"/>
      <c r="AV43" s="177"/>
      <c r="AW43" s="178"/>
      <c r="AX43" s="177"/>
      <c r="AY43" s="178"/>
      <c r="AZ43" s="177"/>
      <c r="BA43" s="178"/>
      <c r="BB43" s="177"/>
      <c r="BC43" s="178"/>
      <c r="BD43" s="177"/>
      <c r="BE43" s="178"/>
      <c r="BF43" s="177"/>
      <c r="BG43" s="178"/>
      <c r="BH43" s="177"/>
      <c r="BI43" s="178"/>
      <c r="BL43" s="108">
        <f t="shared" si="164"/>
        <v>10</v>
      </c>
      <c r="BS43" s="126">
        <f t="shared" si="165"/>
        <v>0</v>
      </c>
      <c r="BT43" s="126"/>
    </row>
    <row r="44" spans="1:76" x14ac:dyDescent="0.3">
      <c r="A44" s="9" t="s">
        <v>49</v>
      </c>
      <c r="B44" s="177"/>
      <c r="C44" s="178"/>
      <c r="D44" s="177">
        <v>0</v>
      </c>
      <c r="E44" s="178"/>
      <c r="F44" s="177">
        <v>0</v>
      </c>
      <c r="G44" s="178"/>
      <c r="H44" s="177">
        <v>0</v>
      </c>
      <c r="I44" s="178"/>
      <c r="J44" s="177">
        <v>0</v>
      </c>
      <c r="K44" s="178"/>
      <c r="L44" s="177">
        <v>0</v>
      </c>
      <c r="M44" s="178"/>
      <c r="N44" s="177">
        <v>0</v>
      </c>
      <c r="O44" s="178"/>
      <c r="P44" s="177">
        <v>0</v>
      </c>
      <c r="Q44" s="178"/>
      <c r="R44" s="177">
        <v>0</v>
      </c>
      <c r="S44" s="178"/>
      <c r="T44" s="177">
        <v>0</v>
      </c>
      <c r="U44" s="178"/>
      <c r="V44" s="177">
        <v>0</v>
      </c>
      <c r="W44" s="178"/>
      <c r="X44" s="177"/>
      <c r="Y44" s="178"/>
      <c r="Z44" s="177"/>
      <c r="AA44" s="178"/>
      <c r="AB44" s="177"/>
      <c r="AC44" s="178"/>
      <c r="AD44" s="177"/>
      <c r="AE44" s="178"/>
      <c r="AF44" s="177"/>
      <c r="AG44" s="178"/>
      <c r="AH44" s="177"/>
      <c r="AI44" s="178"/>
      <c r="AJ44" s="177"/>
      <c r="AK44" s="178"/>
      <c r="AL44" s="177"/>
      <c r="AM44" s="178"/>
      <c r="AN44" s="177"/>
      <c r="AO44" s="178"/>
      <c r="AP44" s="177"/>
      <c r="AQ44" s="178"/>
      <c r="AR44" s="177"/>
      <c r="AS44" s="178"/>
      <c r="AT44" s="177"/>
      <c r="AU44" s="178"/>
      <c r="AV44" s="177"/>
      <c r="AW44" s="178"/>
      <c r="AX44" s="177"/>
      <c r="AY44" s="178"/>
      <c r="AZ44" s="177"/>
      <c r="BA44" s="178"/>
      <c r="BB44" s="177"/>
      <c r="BC44" s="178"/>
      <c r="BD44" s="177"/>
      <c r="BE44" s="178"/>
      <c r="BF44" s="177"/>
      <c r="BG44" s="178"/>
      <c r="BH44" s="177"/>
      <c r="BI44" s="178"/>
      <c r="BL44" s="108">
        <f t="shared" si="164"/>
        <v>10</v>
      </c>
      <c r="BS44" s="126">
        <f t="shared" si="165"/>
        <v>0</v>
      </c>
      <c r="BT44" s="126"/>
    </row>
    <row r="45" spans="1:76" x14ac:dyDescent="0.3">
      <c r="A45" s="9" t="s">
        <v>50</v>
      </c>
      <c r="B45" s="177"/>
      <c r="C45" s="178"/>
      <c r="D45" s="177">
        <v>0</v>
      </c>
      <c r="E45" s="178"/>
      <c r="F45" s="177">
        <v>0</v>
      </c>
      <c r="G45" s="178"/>
      <c r="H45" s="177">
        <v>0</v>
      </c>
      <c r="I45" s="178"/>
      <c r="J45" s="177">
        <v>0</v>
      </c>
      <c r="K45" s="178"/>
      <c r="L45" s="177">
        <v>0</v>
      </c>
      <c r="M45" s="178"/>
      <c r="N45" s="177">
        <v>0</v>
      </c>
      <c r="O45" s="178"/>
      <c r="P45" s="177">
        <v>0</v>
      </c>
      <c r="Q45" s="178"/>
      <c r="R45" s="177">
        <v>0</v>
      </c>
      <c r="S45" s="178"/>
      <c r="T45" s="177">
        <v>0</v>
      </c>
      <c r="U45" s="178"/>
      <c r="V45" s="177">
        <v>0</v>
      </c>
      <c r="W45" s="178"/>
      <c r="X45" s="177"/>
      <c r="Y45" s="178"/>
      <c r="Z45" s="177"/>
      <c r="AA45" s="178"/>
      <c r="AB45" s="177"/>
      <c r="AC45" s="178"/>
      <c r="AD45" s="177"/>
      <c r="AE45" s="178"/>
      <c r="AF45" s="177"/>
      <c r="AG45" s="178"/>
      <c r="AH45" s="177"/>
      <c r="AI45" s="178"/>
      <c r="AJ45" s="177"/>
      <c r="AK45" s="178"/>
      <c r="AL45" s="177"/>
      <c r="AM45" s="178"/>
      <c r="AN45" s="177"/>
      <c r="AO45" s="178"/>
      <c r="AP45" s="177"/>
      <c r="AQ45" s="178"/>
      <c r="AR45" s="177"/>
      <c r="AS45" s="178"/>
      <c r="AT45" s="177"/>
      <c r="AU45" s="178"/>
      <c r="AV45" s="177"/>
      <c r="AW45" s="178"/>
      <c r="AX45" s="177"/>
      <c r="AY45" s="178"/>
      <c r="AZ45" s="177"/>
      <c r="BA45" s="178"/>
      <c r="BB45" s="177"/>
      <c r="BC45" s="178"/>
      <c r="BD45" s="177"/>
      <c r="BE45" s="178"/>
      <c r="BF45" s="177"/>
      <c r="BG45" s="178"/>
      <c r="BH45" s="177"/>
      <c r="BI45" s="178"/>
      <c r="BL45" s="108">
        <f>COUNT(B45:BI45)</f>
        <v>10</v>
      </c>
      <c r="BS45" s="126">
        <f t="shared" si="165"/>
        <v>0</v>
      </c>
      <c r="BT45" s="126"/>
    </row>
  </sheetData>
  <mergeCells count="300">
    <mergeCell ref="B45:C45"/>
    <mergeCell ref="D36:E36"/>
    <mergeCell ref="F36:G36"/>
    <mergeCell ref="D40:E40"/>
    <mergeCell ref="F40:G40"/>
    <mergeCell ref="D44:E44"/>
    <mergeCell ref="F44:G44"/>
    <mergeCell ref="B36:C36"/>
    <mergeCell ref="B37:C37"/>
    <mergeCell ref="B38:C38"/>
    <mergeCell ref="B39:C39"/>
    <mergeCell ref="B40:C40"/>
    <mergeCell ref="B41:C41"/>
    <mergeCell ref="H36:I36"/>
    <mergeCell ref="J36:K36"/>
    <mergeCell ref="L36:M36"/>
    <mergeCell ref="N36:O36"/>
    <mergeCell ref="P36:Q36"/>
    <mergeCell ref="R36:S36"/>
    <mergeCell ref="B42:C42"/>
    <mergeCell ref="B43:C43"/>
    <mergeCell ref="B44:C44"/>
    <mergeCell ref="H40:I40"/>
    <mergeCell ref="J40:K40"/>
    <mergeCell ref="L40:M40"/>
    <mergeCell ref="N40:O40"/>
    <mergeCell ref="P40:Q40"/>
    <mergeCell ref="R40:S40"/>
    <mergeCell ref="BF36:BG36"/>
    <mergeCell ref="BH36:BI36"/>
    <mergeCell ref="D37:E37"/>
    <mergeCell ref="F37:G37"/>
    <mergeCell ref="H37:I37"/>
    <mergeCell ref="J37:K37"/>
    <mergeCell ref="L37:M37"/>
    <mergeCell ref="N37:O37"/>
    <mergeCell ref="P37:Q37"/>
    <mergeCell ref="AR36:AS36"/>
    <mergeCell ref="AT36:AU36"/>
    <mergeCell ref="AV36:AW36"/>
    <mergeCell ref="AX36:AY36"/>
    <mergeCell ref="AZ36:BA36"/>
    <mergeCell ref="BB36:BC36"/>
    <mergeCell ref="AF36:AG36"/>
    <mergeCell ref="AH36:AI36"/>
    <mergeCell ref="AJ36:AK36"/>
    <mergeCell ref="AL36:AM36"/>
    <mergeCell ref="AN36:AO36"/>
    <mergeCell ref="AP36:AQ36"/>
    <mergeCell ref="T36:U36"/>
    <mergeCell ref="V36:W36"/>
    <mergeCell ref="X36:Y36"/>
    <mergeCell ref="AL37:AM37"/>
    <mergeCell ref="AN37:AO37"/>
    <mergeCell ref="R37:S37"/>
    <mergeCell ref="T37:U37"/>
    <mergeCell ref="V37:W37"/>
    <mergeCell ref="X37:Y37"/>
    <mergeCell ref="Z37:AA37"/>
    <mergeCell ref="AB37:AC37"/>
    <mergeCell ref="BD36:BE36"/>
    <mergeCell ref="Z36:AA36"/>
    <mergeCell ref="AB36:AC36"/>
    <mergeCell ref="AD36:AE36"/>
    <mergeCell ref="T38:U38"/>
    <mergeCell ref="V38:W38"/>
    <mergeCell ref="X38:Y38"/>
    <mergeCell ref="Z38:AA38"/>
    <mergeCell ref="BB37:BC37"/>
    <mergeCell ref="BD37:BE37"/>
    <mergeCell ref="BF37:BG37"/>
    <mergeCell ref="BH37:BI37"/>
    <mergeCell ref="D38:E38"/>
    <mergeCell ref="F38:G38"/>
    <mergeCell ref="H38:I38"/>
    <mergeCell ref="J38:K38"/>
    <mergeCell ref="L38:M38"/>
    <mergeCell ref="N38:O38"/>
    <mergeCell ref="AP37:AQ37"/>
    <mergeCell ref="AR37:AS37"/>
    <mergeCell ref="AT37:AU37"/>
    <mergeCell ref="AV37:AW37"/>
    <mergeCell ref="AX37:AY37"/>
    <mergeCell ref="AZ37:BA37"/>
    <mergeCell ref="AD37:AE37"/>
    <mergeCell ref="AF37:AG37"/>
    <mergeCell ref="AH37:AI37"/>
    <mergeCell ref="AJ37:AK37"/>
    <mergeCell ref="AZ38:BA38"/>
    <mergeCell ref="BB38:BC38"/>
    <mergeCell ref="BD38:BE38"/>
    <mergeCell ref="BF38:BG38"/>
    <mergeCell ref="BH38:BI38"/>
    <mergeCell ref="D39:E39"/>
    <mergeCell ref="F39:G39"/>
    <mergeCell ref="H39:I39"/>
    <mergeCell ref="J39:K39"/>
    <mergeCell ref="L39:M39"/>
    <mergeCell ref="AN38:AO38"/>
    <mergeCell ref="AP38:AQ38"/>
    <mergeCell ref="AR38:AS38"/>
    <mergeCell ref="AT38:AU38"/>
    <mergeCell ref="AV38:AW38"/>
    <mergeCell ref="AX38:AY38"/>
    <mergeCell ref="AB38:AC38"/>
    <mergeCell ref="AD38:AE38"/>
    <mergeCell ref="AF38:AG38"/>
    <mergeCell ref="AH38:AI38"/>
    <mergeCell ref="AJ38:AK38"/>
    <mergeCell ref="AL38:AM38"/>
    <mergeCell ref="P38:Q38"/>
    <mergeCell ref="R38:S38"/>
    <mergeCell ref="BD39:BE39"/>
    <mergeCell ref="BF39:BG39"/>
    <mergeCell ref="BH39:BI39"/>
    <mergeCell ref="AL39:AM39"/>
    <mergeCell ref="AN39:AO39"/>
    <mergeCell ref="AP39:AQ39"/>
    <mergeCell ref="AR39:AS39"/>
    <mergeCell ref="AT39:AU39"/>
    <mergeCell ref="AV39:AW39"/>
    <mergeCell ref="AX39:AY39"/>
    <mergeCell ref="AZ39:BA39"/>
    <mergeCell ref="BB39:BC39"/>
    <mergeCell ref="Z39:AA39"/>
    <mergeCell ref="AB39:AC39"/>
    <mergeCell ref="AD39:AE39"/>
    <mergeCell ref="AF39:AG39"/>
    <mergeCell ref="AH39:AI39"/>
    <mergeCell ref="AJ39:AK39"/>
    <mergeCell ref="N39:O39"/>
    <mergeCell ref="P39:Q39"/>
    <mergeCell ref="R39:S39"/>
    <mergeCell ref="T39:U39"/>
    <mergeCell ref="V39:W39"/>
    <mergeCell ref="X39:Y39"/>
    <mergeCell ref="BF40:BG40"/>
    <mergeCell ref="BH40:BI40"/>
    <mergeCell ref="D41:E41"/>
    <mergeCell ref="F41:G41"/>
    <mergeCell ref="H41:I41"/>
    <mergeCell ref="J41:K41"/>
    <mergeCell ref="L41:M41"/>
    <mergeCell ref="N41:O41"/>
    <mergeCell ref="P41:Q41"/>
    <mergeCell ref="AR40:AS40"/>
    <mergeCell ref="AT40:AU40"/>
    <mergeCell ref="AV40:AW40"/>
    <mergeCell ref="AX40:AY40"/>
    <mergeCell ref="AZ40:BA40"/>
    <mergeCell ref="BB40:BC40"/>
    <mergeCell ref="AF40:AG40"/>
    <mergeCell ref="AH40:AI40"/>
    <mergeCell ref="AJ40:AK40"/>
    <mergeCell ref="AL40:AM40"/>
    <mergeCell ref="AN40:AO40"/>
    <mergeCell ref="AP40:AQ40"/>
    <mergeCell ref="T40:U40"/>
    <mergeCell ref="V40:W40"/>
    <mergeCell ref="X40:Y40"/>
    <mergeCell ref="AL41:AM41"/>
    <mergeCell ref="AN41:AO41"/>
    <mergeCell ref="R41:S41"/>
    <mergeCell ref="T41:U41"/>
    <mergeCell ref="V41:W41"/>
    <mergeCell ref="X41:Y41"/>
    <mergeCell ref="Z41:AA41"/>
    <mergeCell ref="AB41:AC41"/>
    <mergeCell ref="BD40:BE40"/>
    <mergeCell ref="Z40:AA40"/>
    <mergeCell ref="AB40:AC40"/>
    <mergeCell ref="AD40:AE40"/>
    <mergeCell ref="T42:U42"/>
    <mergeCell ref="V42:W42"/>
    <mergeCell ref="X42:Y42"/>
    <mergeCell ref="Z42:AA42"/>
    <mergeCell ref="BB41:BC41"/>
    <mergeCell ref="BD41:BE41"/>
    <mergeCell ref="BF41:BG41"/>
    <mergeCell ref="BH41:BI41"/>
    <mergeCell ref="D42:E42"/>
    <mergeCell ref="F42:G42"/>
    <mergeCell ref="H42:I42"/>
    <mergeCell ref="J42:K42"/>
    <mergeCell ref="L42:M42"/>
    <mergeCell ref="N42:O42"/>
    <mergeCell ref="AP41:AQ41"/>
    <mergeCell ref="AR41:AS41"/>
    <mergeCell ref="AT41:AU41"/>
    <mergeCell ref="AV41:AW41"/>
    <mergeCell ref="AX41:AY41"/>
    <mergeCell ref="AZ41:BA41"/>
    <mergeCell ref="AD41:AE41"/>
    <mergeCell ref="AF41:AG41"/>
    <mergeCell ref="AH41:AI41"/>
    <mergeCell ref="AJ41:AK41"/>
    <mergeCell ref="AZ42:BA42"/>
    <mergeCell ref="BB42:BC42"/>
    <mergeCell ref="BD42:BE42"/>
    <mergeCell ref="BF42:BG42"/>
    <mergeCell ref="BH42:BI42"/>
    <mergeCell ref="D43:E43"/>
    <mergeCell ref="F43:G43"/>
    <mergeCell ref="H43:I43"/>
    <mergeCell ref="J43:K43"/>
    <mergeCell ref="L43:M43"/>
    <mergeCell ref="AN42:AO42"/>
    <mergeCell ref="AP42:AQ42"/>
    <mergeCell ref="AR42:AS42"/>
    <mergeCell ref="AT42:AU42"/>
    <mergeCell ref="AV42:AW42"/>
    <mergeCell ref="AX42:AY42"/>
    <mergeCell ref="AB42:AC42"/>
    <mergeCell ref="AD42:AE42"/>
    <mergeCell ref="AF42:AG42"/>
    <mergeCell ref="AH42:AI42"/>
    <mergeCell ref="AJ42:AK42"/>
    <mergeCell ref="AL42:AM42"/>
    <mergeCell ref="P42:Q42"/>
    <mergeCell ref="R42:S42"/>
    <mergeCell ref="Z43:AA43"/>
    <mergeCell ref="AB43:AC43"/>
    <mergeCell ref="AD43:AE43"/>
    <mergeCell ref="AF43:AG43"/>
    <mergeCell ref="AH43:AI43"/>
    <mergeCell ref="AJ43:AK43"/>
    <mergeCell ref="N43:O43"/>
    <mergeCell ref="P43:Q43"/>
    <mergeCell ref="R43:S43"/>
    <mergeCell ref="T43:U43"/>
    <mergeCell ref="V43:W43"/>
    <mergeCell ref="X43:Y43"/>
    <mergeCell ref="AX43:AY43"/>
    <mergeCell ref="AZ43:BA43"/>
    <mergeCell ref="BB43:BC43"/>
    <mergeCell ref="BD43:BE43"/>
    <mergeCell ref="BF43:BG43"/>
    <mergeCell ref="BH43:BI43"/>
    <mergeCell ref="AL43:AM43"/>
    <mergeCell ref="AN43:AO43"/>
    <mergeCell ref="AP43:AQ43"/>
    <mergeCell ref="AR43:AS43"/>
    <mergeCell ref="AT43:AU43"/>
    <mergeCell ref="AV43:AW43"/>
    <mergeCell ref="X44:Y44"/>
    <mergeCell ref="Z44:AA44"/>
    <mergeCell ref="AB44:AC44"/>
    <mergeCell ref="AD44:AE44"/>
    <mergeCell ref="H44:I44"/>
    <mergeCell ref="J44:K44"/>
    <mergeCell ref="L44:M44"/>
    <mergeCell ref="N44:O44"/>
    <mergeCell ref="P44:Q44"/>
    <mergeCell ref="R44:S44"/>
    <mergeCell ref="BD44:BE44"/>
    <mergeCell ref="BF44:BG44"/>
    <mergeCell ref="BH44:BI44"/>
    <mergeCell ref="D45:E45"/>
    <mergeCell ref="F45:G45"/>
    <mergeCell ref="H45:I45"/>
    <mergeCell ref="J45:K45"/>
    <mergeCell ref="L45:M45"/>
    <mergeCell ref="N45:O45"/>
    <mergeCell ref="P45:Q45"/>
    <mergeCell ref="AR44:AS44"/>
    <mergeCell ref="AT44:AU44"/>
    <mergeCell ref="AV44:AW44"/>
    <mergeCell ref="AX44:AY44"/>
    <mergeCell ref="AZ44:BA44"/>
    <mergeCell ref="BB44:BC44"/>
    <mergeCell ref="AF44:AG44"/>
    <mergeCell ref="AH44:AI44"/>
    <mergeCell ref="AJ44:AK44"/>
    <mergeCell ref="AL44:AM44"/>
    <mergeCell ref="AN44:AO44"/>
    <mergeCell ref="AP44:AQ44"/>
    <mergeCell ref="T44:U44"/>
    <mergeCell ref="V44:W44"/>
    <mergeCell ref="AD45:AE45"/>
    <mergeCell ref="AF45:AG45"/>
    <mergeCell ref="AH45:AI45"/>
    <mergeCell ref="AJ45:AK45"/>
    <mergeCell ref="AL45:AM45"/>
    <mergeCell ref="AN45:AO45"/>
    <mergeCell ref="R45:S45"/>
    <mergeCell ref="T45:U45"/>
    <mergeCell ref="V45:W45"/>
    <mergeCell ref="X45:Y45"/>
    <mergeCell ref="Z45:AA45"/>
    <mergeCell ref="AB45:AC45"/>
    <mergeCell ref="BB45:BC45"/>
    <mergeCell ref="BD45:BE45"/>
    <mergeCell ref="BF45:BG45"/>
    <mergeCell ref="BH45:BI45"/>
    <mergeCell ref="AP45:AQ45"/>
    <mergeCell ref="AR45:AS45"/>
    <mergeCell ref="AT45:AU45"/>
    <mergeCell ref="AV45:AW45"/>
    <mergeCell ref="AX45:AY45"/>
    <mergeCell ref="AZ45:BA45"/>
  </mergeCells>
  <phoneticPr fontId="3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21875" defaultRowHeight="13.8" x14ac:dyDescent="0.25"/>
  <cols>
    <col min="1" max="1" width="38.21875" style="48" customWidth="1"/>
    <col min="2" max="6" width="9" style="48" customWidth="1"/>
    <col min="7" max="31" width="9.21875" style="48"/>
    <col min="32" max="32" width="2.77734375" style="48" customWidth="1"/>
    <col min="33" max="33" width="38.21875" style="48" customWidth="1"/>
    <col min="34" max="34" width="4.44140625" style="48" customWidth="1"/>
    <col min="35" max="35" width="7.21875" style="48" customWidth="1"/>
    <col min="36" max="36" width="3.5546875" style="48" customWidth="1"/>
    <col min="37" max="39" width="7.21875" style="48" customWidth="1"/>
    <col min="40" max="16384" width="9.21875" style="48"/>
  </cols>
  <sheetData>
    <row r="1" spans="1:39" ht="14.4" thickBot="1" x14ac:dyDescent="0.3">
      <c r="A1" s="103" t="s">
        <v>13</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13</v>
      </c>
      <c r="AH1" s="47" t="s">
        <v>14</v>
      </c>
      <c r="AI1" s="140" t="s">
        <v>15</v>
      </c>
      <c r="AJ1" s="140"/>
      <c r="AK1" s="140"/>
      <c r="AL1" s="47" t="s">
        <v>16</v>
      </c>
      <c r="AM1" s="47" t="s">
        <v>17</v>
      </c>
    </row>
    <row r="2" spans="1:39" ht="14.4" thickBot="1" x14ac:dyDescent="0.35">
      <c r="A2" s="93" t="s">
        <v>51</v>
      </c>
      <c r="B2" s="92"/>
      <c r="C2" s="91"/>
      <c r="D2" s="91"/>
      <c r="E2" s="91"/>
      <c r="F2" s="91"/>
      <c r="G2" s="91"/>
      <c r="H2" s="91"/>
      <c r="I2" s="91"/>
      <c r="J2" s="91"/>
      <c r="K2" s="90"/>
      <c r="L2" s="90"/>
      <c r="M2" s="90"/>
      <c r="N2" s="90"/>
      <c r="O2" s="90"/>
      <c r="P2" s="90"/>
      <c r="Q2" s="90"/>
      <c r="R2" s="90"/>
      <c r="S2" s="90"/>
      <c r="T2" s="90"/>
      <c r="U2" s="90"/>
      <c r="V2" s="90"/>
      <c r="W2" s="90"/>
      <c r="X2" s="90"/>
      <c r="Y2" s="90"/>
      <c r="Z2" s="90"/>
      <c r="AA2" s="90"/>
      <c r="AB2" s="90"/>
      <c r="AC2" s="90"/>
      <c r="AD2" s="90"/>
      <c r="AE2" s="89"/>
      <c r="AG2" s="98" t="str">
        <f>A2</f>
        <v>Egg bare diameter</v>
      </c>
      <c r="AH2" s="97">
        <f>COUNTA(B2:AE2)</f>
        <v>0</v>
      </c>
      <c r="AI2" s="96" t="str">
        <f>IF(SUM(B2:AE2)&gt;0,MIN(B2:AE2),"")</f>
        <v/>
      </c>
      <c r="AJ2" s="94" t="str">
        <f t="shared" ref="AJ2:AJ9" si="0">IF(COUNT(AI2)&gt;0,"–","?")</f>
        <v>?</v>
      </c>
      <c r="AK2" s="95" t="str">
        <f>IF(SUM(B2:AE2)&gt;0,MAX(B2:AE2),"")</f>
        <v/>
      </c>
      <c r="AL2" s="94" t="str">
        <f>IF(SUM(B2:AE2)&gt;0,AVERAGE(B2:AE2),"?")</f>
        <v>?</v>
      </c>
      <c r="AM2" s="94" t="str">
        <f>IF(COUNT(B2:AE2)&gt;1,STDEV(B2:AE2),"?")</f>
        <v>?</v>
      </c>
    </row>
    <row r="3" spans="1:39" ht="14.4" thickBot="1" x14ac:dyDescent="0.35">
      <c r="A3" s="93" t="s">
        <v>52</v>
      </c>
      <c r="B3" s="92"/>
      <c r="C3" s="91"/>
      <c r="D3" s="91"/>
      <c r="E3" s="91"/>
      <c r="F3" s="91"/>
      <c r="G3" s="91"/>
      <c r="H3" s="91"/>
      <c r="I3" s="91"/>
      <c r="J3" s="91"/>
      <c r="K3" s="90"/>
      <c r="L3" s="90"/>
      <c r="M3" s="90"/>
      <c r="N3" s="90"/>
      <c r="O3" s="90"/>
      <c r="P3" s="90"/>
      <c r="Q3" s="90"/>
      <c r="R3" s="90"/>
      <c r="S3" s="90"/>
      <c r="T3" s="90"/>
      <c r="U3" s="90"/>
      <c r="V3" s="90"/>
      <c r="W3" s="90"/>
      <c r="X3" s="90"/>
      <c r="Y3" s="90"/>
      <c r="Z3" s="90"/>
      <c r="AA3" s="90"/>
      <c r="AB3" s="90"/>
      <c r="AC3" s="90"/>
      <c r="AD3" s="90"/>
      <c r="AE3" s="89"/>
      <c r="AG3" s="16" t="str">
        <f>A3</f>
        <v>Egg full diameter</v>
      </c>
      <c r="AH3" s="15">
        <f>COUNTA(B3:AE3)</f>
        <v>0</v>
      </c>
      <c r="AI3" s="38" t="str">
        <f>IF(SUM(B3:AE3)&gt;0,MIN(B3:AE3),"")</f>
        <v/>
      </c>
      <c r="AJ3" s="13" t="str">
        <f t="shared" si="0"/>
        <v>?</v>
      </c>
      <c r="AK3" s="39" t="str">
        <f>IF(SUM(B3:AE3)&gt;0,MAX(B3:AE3),"")</f>
        <v/>
      </c>
      <c r="AL3" s="13" t="str">
        <f>IF(SUM(B3:AE3)&gt;0,AVERAGE(B3:AE3),"?")</f>
        <v>?</v>
      </c>
      <c r="AM3" s="13" t="str">
        <f>IF(COUNT(B3:AE3)&gt;1,STDEV(B3:AE3),"?")</f>
        <v>?</v>
      </c>
    </row>
    <row r="4" spans="1:39" x14ac:dyDescent="0.3">
      <c r="A4" s="86" t="s">
        <v>53</v>
      </c>
      <c r="B4" s="70"/>
      <c r="C4" s="69"/>
      <c r="D4" s="69"/>
      <c r="E4" s="69"/>
      <c r="F4" s="69"/>
      <c r="G4" s="69"/>
      <c r="H4" s="69"/>
      <c r="I4" s="69"/>
      <c r="J4" s="69"/>
      <c r="K4" s="68"/>
      <c r="L4" s="68"/>
      <c r="M4" s="68"/>
      <c r="N4" s="68"/>
      <c r="O4" s="68"/>
      <c r="P4" s="68"/>
      <c r="Q4" s="68"/>
      <c r="R4" s="68"/>
      <c r="S4" s="68"/>
      <c r="T4" s="68"/>
      <c r="U4" s="68"/>
      <c r="V4" s="68"/>
      <c r="W4" s="68"/>
      <c r="X4" s="68"/>
      <c r="Y4" s="68"/>
      <c r="Z4" s="68"/>
      <c r="AA4" s="68"/>
      <c r="AB4" s="68"/>
      <c r="AC4" s="68"/>
      <c r="AD4" s="68"/>
      <c r="AE4" s="85"/>
      <c r="AG4" s="16" t="str">
        <f>A4</f>
        <v>Process height</v>
      </c>
      <c r="AH4" s="15">
        <f>COUNTA(B4:AE6)</f>
        <v>0</v>
      </c>
      <c r="AI4" s="38" t="str">
        <f>IF(SUM(B4:AE6)&gt;0,MIN(B4:AE6),"")</f>
        <v/>
      </c>
      <c r="AJ4" s="13" t="str">
        <f t="shared" si="0"/>
        <v>?</v>
      </c>
      <c r="AK4" s="39" t="str">
        <f>IF(SUM(B4:AE6)&gt;0,MAX(B4:AE6),"")</f>
        <v/>
      </c>
      <c r="AL4" s="13" t="str">
        <f>IF(SUM(B4:AE6)&gt;0,AVERAGE(B4:AE6),"?")</f>
        <v>?</v>
      </c>
      <c r="AM4" s="13" t="str">
        <f>IF(COUNT(B4:AE6)&gt;1,STDEV(B4:AE6),"?")</f>
        <v>?</v>
      </c>
    </row>
    <row r="5" spans="1:39" x14ac:dyDescent="0.3">
      <c r="A5" s="66"/>
      <c r="B5" s="65"/>
      <c r="C5" s="64"/>
      <c r="D5" s="64"/>
      <c r="E5" s="64"/>
      <c r="F5" s="64"/>
      <c r="G5" s="64"/>
      <c r="H5" s="64"/>
      <c r="I5" s="64"/>
      <c r="J5" s="64"/>
      <c r="K5" s="63"/>
      <c r="L5" s="63"/>
      <c r="M5" s="63"/>
      <c r="N5" s="63"/>
      <c r="O5" s="63"/>
      <c r="P5" s="63"/>
      <c r="Q5" s="63"/>
      <c r="R5" s="63"/>
      <c r="S5" s="63"/>
      <c r="T5" s="63"/>
      <c r="U5" s="63"/>
      <c r="V5" s="63"/>
      <c r="W5" s="63"/>
      <c r="X5" s="63"/>
      <c r="Y5" s="63"/>
      <c r="Z5" s="63"/>
      <c r="AA5" s="63"/>
      <c r="AB5" s="63"/>
      <c r="AC5" s="63"/>
      <c r="AD5" s="63"/>
      <c r="AE5" s="88"/>
      <c r="AG5" s="16" t="str">
        <f>A7</f>
        <v>Process base width</v>
      </c>
      <c r="AH5" s="15">
        <f>COUNTA(B7:AE9)</f>
        <v>0</v>
      </c>
      <c r="AI5" s="38" t="str">
        <f>IF(SUM(B7:AE9)&gt;0,MIN(B7:AE9),"")</f>
        <v/>
      </c>
      <c r="AJ5" s="13" t="str">
        <f t="shared" si="0"/>
        <v>?</v>
      </c>
      <c r="AK5" s="39" t="str">
        <f>IF(SUM(B7:AE9)&gt;0,MAX(B7:AE9),"")</f>
        <v/>
      </c>
      <c r="AL5" s="13" t="str">
        <f>IF(SUM(B7:AE9)&gt;0,AVERAGE(B7:AE9),"?")</f>
        <v>?</v>
      </c>
      <c r="AM5" s="13" t="str">
        <f>IF(COUNT(B7:AE9)&gt;1,STDEV(B7:AE9),"?")</f>
        <v>?</v>
      </c>
    </row>
    <row r="6" spans="1:39" ht="14.4" thickBot="1" x14ac:dyDescent="0.35">
      <c r="A6" s="61"/>
      <c r="B6" s="60"/>
      <c r="C6" s="59"/>
      <c r="D6" s="59"/>
      <c r="E6" s="59"/>
      <c r="F6" s="59"/>
      <c r="G6" s="59"/>
      <c r="H6" s="59"/>
      <c r="I6" s="59"/>
      <c r="J6" s="59"/>
      <c r="K6" s="58"/>
      <c r="L6" s="58"/>
      <c r="M6" s="58"/>
      <c r="N6" s="58"/>
      <c r="O6" s="58"/>
      <c r="P6" s="58"/>
      <c r="Q6" s="58"/>
      <c r="R6" s="58"/>
      <c r="S6" s="58"/>
      <c r="T6" s="58"/>
      <c r="U6" s="58"/>
      <c r="V6" s="58"/>
      <c r="W6" s="58"/>
      <c r="X6" s="58"/>
      <c r="Y6" s="58"/>
      <c r="Z6" s="58"/>
      <c r="AA6" s="58"/>
      <c r="AB6" s="58"/>
      <c r="AC6" s="58"/>
      <c r="AD6" s="58"/>
      <c r="AE6" s="87"/>
      <c r="AG6" s="16" t="str">
        <f>A10</f>
        <v>Process base/height ratio</v>
      </c>
      <c r="AH6" s="15">
        <f>COUNT(B10:AE12)</f>
        <v>0</v>
      </c>
      <c r="AI6" s="21" t="str">
        <f>IF(SUM(B10:AE12)&gt;0,MIN(B10:AE12),"")</f>
        <v/>
      </c>
      <c r="AJ6" s="13" t="str">
        <f t="shared" si="0"/>
        <v>?</v>
      </c>
      <c r="AK6" s="22" t="str">
        <f>IF(SUM(B10:AE12)&gt;0,MAX(B10:AE12),"")</f>
        <v/>
      </c>
      <c r="AL6" s="20" t="str">
        <f>IF(SUM(B10:AE12)&gt;0,AVERAGE(B10:AE12),"?")</f>
        <v>?</v>
      </c>
      <c r="AM6" s="20" t="str">
        <f>IF(COUNT(B10:AE12)&gt;1,STDEV(B10:AE12),"?")</f>
        <v>?</v>
      </c>
    </row>
    <row r="7" spans="1:39" x14ac:dyDescent="0.3">
      <c r="A7" s="86" t="s">
        <v>54</v>
      </c>
      <c r="B7" s="70"/>
      <c r="C7" s="69"/>
      <c r="D7" s="69"/>
      <c r="E7" s="69"/>
      <c r="F7" s="69"/>
      <c r="G7" s="69"/>
      <c r="H7" s="69"/>
      <c r="I7" s="69"/>
      <c r="J7" s="69"/>
      <c r="K7" s="68"/>
      <c r="L7" s="68"/>
      <c r="M7" s="68"/>
      <c r="N7" s="68"/>
      <c r="O7" s="68"/>
      <c r="P7" s="68"/>
      <c r="Q7" s="68"/>
      <c r="R7" s="68"/>
      <c r="S7" s="68"/>
      <c r="T7" s="68"/>
      <c r="U7" s="68"/>
      <c r="V7" s="68"/>
      <c r="W7" s="68"/>
      <c r="X7" s="68"/>
      <c r="Y7" s="68"/>
      <c r="Z7" s="68"/>
      <c r="AA7" s="68"/>
      <c r="AB7" s="68"/>
      <c r="AC7" s="68"/>
      <c r="AD7" s="68"/>
      <c r="AE7" s="85"/>
      <c r="AG7" s="16" t="str">
        <f>A13</f>
        <v>Terminal disc width</v>
      </c>
      <c r="AH7" s="15">
        <f>COUNTA(B13:AE15)</f>
        <v>0</v>
      </c>
      <c r="AI7" s="38" t="str">
        <f>IF(SUM(B13:AE15)&gt;0,MIN(B13:AE15),"")</f>
        <v/>
      </c>
      <c r="AJ7" s="13" t="str">
        <f t="shared" si="0"/>
        <v>?</v>
      </c>
      <c r="AK7" s="39" t="str">
        <f>IF(SUM(B13:AE15)&gt;0,MAX(B13:AE15),"")</f>
        <v/>
      </c>
      <c r="AL7" s="13" t="str">
        <f>IF(SUM(B13:AE15)&gt;0,AVERAGE(B13:AE15),"?")</f>
        <v>?</v>
      </c>
      <c r="AM7" s="13" t="str">
        <f>IF(COUNT(B13:AE15)&gt;1,STDEV(B13:AE15),"?")</f>
        <v>?</v>
      </c>
    </row>
    <row r="8" spans="1:39" x14ac:dyDescent="0.3">
      <c r="A8" s="66"/>
      <c r="B8" s="65"/>
      <c r="C8" s="64"/>
      <c r="D8" s="64"/>
      <c r="E8" s="64"/>
      <c r="F8" s="64"/>
      <c r="G8" s="64"/>
      <c r="H8" s="64"/>
      <c r="I8" s="64"/>
      <c r="J8" s="64"/>
      <c r="K8" s="63"/>
      <c r="L8" s="63"/>
      <c r="M8" s="63"/>
      <c r="N8" s="63"/>
      <c r="O8" s="63"/>
      <c r="P8" s="63"/>
      <c r="Q8" s="63"/>
      <c r="R8" s="63"/>
      <c r="S8" s="63"/>
      <c r="T8" s="63"/>
      <c r="U8" s="63"/>
      <c r="V8" s="63"/>
      <c r="W8" s="63"/>
      <c r="X8" s="63"/>
      <c r="Y8" s="63"/>
      <c r="Z8" s="63"/>
      <c r="AA8" s="63"/>
      <c r="AB8" s="63"/>
      <c r="AC8" s="63"/>
      <c r="AD8" s="63"/>
      <c r="AE8" s="62"/>
      <c r="AF8" s="56"/>
      <c r="AG8" s="16" t="str">
        <f>A16</f>
        <v>Inter-process distance</v>
      </c>
      <c r="AH8" s="15">
        <f>COUNTA(B16:AE18)</f>
        <v>0</v>
      </c>
      <c r="AI8" s="38" t="str">
        <f>IF(SUM(B16:AE18)&gt;0,MIN(B16:AE18),"")</f>
        <v/>
      </c>
      <c r="AJ8" s="13" t="str">
        <f t="shared" si="0"/>
        <v>?</v>
      </c>
      <c r="AK8" s="39" t="str">
        <f>IF(SUM(B16:AE18)&gt;0,MAX(B16:AE18),"")</f>
        <v/>
      </c>
      <c r="AL8" s="13" t="str">
        <f>IF(SUM(B16:AE18)&gt;0,AVERAGE(B16:AE18),"?")</f>
        <v>?</v>
      </c>
      <c r="AM8" s="13" t="str">
        <f>IF(COUNT(B16:AE18)&gt;1,STDEV(B16:AE18),"?")</f>
        <v>?</v>
      </c>
    </row>
    <row r="9" spans="1:39" ht="14.4" thickBot="1" x14ac:dyDescent="0.35">
      <c r="A9" s="61"/>
      <c r="B9" s="60"/>
      <c r="C9" s="59"/>
      <c r="D9" s="59"/>
      <c r="E9" s="59"/>
      <c r="F9" s="59"/>
      <c r="G9" s="59"/>
      <c r="H9" s="59"/>
      <c r="I9" s="59"/>
      <c r="J9" s="59"/>
      <c r="K9" s="58"/>
      <c r="L9" s="58"/>
      <c r="M9" s="58"/>
      <c r="N9" s="58"/>
      <c r="O9" s="58"/>
      <c r="P9" s="58"/>
      <c r="Q9" s="58"/>
      <c r="R9" s="58"/>
      <c r="S9" s="58"/>
      <c r="T9" s="58"/>
      <c r="U9" s="58"/>
      <c r="V9" s="58"/>
      <c r="W9" s="58"/>
      <c r="X9" s="58"/>
      <c r="Y9" s="58"/>
      <c r="Z9" s="58"/>
      <c r="AA9" s="58"/>
      <c r="AB9" s="58"/>
      <c r="AC9" s="58"/>
      <c r="AD9" s="58"/>
      <c r="AE9" s="57"/>
      <c r="AF9" s="56"/>
      <c r="AG9" s="84" t="str">
        <f>A19</f>
        <v>Number of processes on the egg circumference</v>
      </c>
      <c r="AH9" s="83">
        <f>COUNTA(B19:AE19)</f>
        <v>0</v>
      </c>
      <c r="AI9" s="82" t="str">
        <f>IF(SUM(B19:AE19)&gt;0,MIN(B19:AE19),"")</f>
        <v/>
      </c>
      <c r="AJ9" s="45" t="str">
        <f t="shared" si="0"/>
        <v>?</v>
      </c>
      <c r="AK9" s="81" t="str">
        <f>IF(SUM(B19:AE19)&gt;0,MAX(B19:AE19),"")</f>
        <v/>
      </c>
      <c r="AL9" s="45" t="str">
        <f>IF(SUM(B19:AE19)&gt;0,AVERAGE(B19:AE19),"?")</f>
        <v>?</v>
      </c>
      <c r="AM9" s="45" t="str">
        <f>IF(COUNT(B19:AE19)&gt;1,STDEV(B19:AE19),"?")</f>
        <v>?</v>
      </c>
    </row>
    <row r="10" spans="1:39" x14ac:dyDescent="0.3">
      <c r="A10" s="71" t="s">
        <v>55</v>
      </c>
      <c r="B10" s="80" t="str">
        <f t="shared" ref="B10:O10" si="1">IF(AND((B7&gt;0),(B4&gt;0)),(B7/B4),"")</f>
        <v/>
      </c>
      <c r="C10" s="79" t="str">
        <f t="shared" si="1"/>
        <v/>
      </c>
      <c r="D10" s="79" t="str">
        <f t="shared" si="1"/>
        <v/>
      </c>
      <c r="E10" s="79" t="str">
        <f t="shared" si="1"/>
        <v/>
      </c>
      <c r="F10" s="79" t="str">
        <f t="shared" si="1"/>
        <v/>
      </c>
      <c r="G10" s="79" t="str">
        <f t="shared" si="1"/>
        <v/>
      </c>
      <c r="H10" s="79" t="str">
        <f t="shared" si="1"/>
        <v/>
      </c>
      <c r="I10" s="79" t="str">
        <f t="shared" si="1"/>
        <v/>
      </c>
      <c r="J10" s="79" t="str">
        <f t="shared" si="1"/>
        <v/>
      </c>
      <c r="K10" s="79" t="str">
        <f t="shared" si="1"/>
        <v/>
      </c>
      <c r="L10" s="79" t="str">
        <f t="shared" si="1"/>
        <v/>
      </c>
      <c r="M10" s="79" t="str">
        <f t="shared" si="1"/>
        <v/>
      </c>
      <c r="N10" s="79" t="str">
        <f t="shared" si="1"/>
        <v/>
      </c>
      <c r="O10" s="79" t="str">
        <f t="shared" si="1"/>
        <v/>
      </c>
      <c r="P10" s="79" t="str">
        <f t="shared" ref="P10:AD10" si="2">IF(AND((P7&gt;0),(P4&gt;0)),(P7/P4),"")</f>
        <v/>
      </c>
      <c r="Q10" s="79" t="str">
        <f t="shared" si="2"/>
        <v/>
      </c>
      <c r="R10" s="79" t="str">
        <f t="shared" si="2"/>
        <v/>
      </c>
      <c r="S10" s="79" t="str">
        <f t="shared" si="2"/>
        <v/>
      </c>
      <c r="T10" s="79" t="str">
        <f t="shared" si="2"/>
        <v/>
      </c>
      <c r="U10" s="79" t="str">
        <f t="shared" si="2"/>
        <v/>
      </c>
      <c r="V10" s="79" t="str">
        <f t="shared" si="2"/>
        <v/>
      </c>
      <c r="W10" s="79" t="str">
        <f t="shared" si="2"/>
        <v/>
      </c>
      <c r="X10" s="79" t="str">
        <f t="shared" si="2"/>
        <v/>
      </c>
      <c r="Y10" s="79" t="str">
        <f t="shared" si="2"/>
        <v/>
      </c>
      <c r="Z10" s="79" t="str">
        <f t="shared" si="2"/>
        <v/>
      </c>
      <c r="AA10" s="79" t="str">
        <f t="shared" si="2"/>
        <v/>
      </c>
      <c r="AB10" s="79" t="str">
        <f t="shared" si="2"/>
        <v/>
      </c>
      <c r="AC10" s="79" t="str">
        <f t="shared" si="2"/>
        <v/>
      </c>
      <c r="AD10" s="79" t="str">
        <f t="shared" si="2"/>
        <v/>
      </c>
      <c r="AE10" s="78" t="str">
        <f>IF(AND((AE7&gt;0),(AE4&gt;0)),(AE7/AE4),"")</f>
        <v/>
      </c>
      <c r="AF10" s="56"/>
    </row>
    <row r="11" spans="1:39" x14ac:dyDescent="0.3">
      <c r="A11" s="66"/>
      <c r="B11" s="77" t="str">
        <f t="shared" ref="B11:O11" si="3">IF(AND((B8&gt;0),(B5&gt;0)),(B8/B5),"")</f>
        <v/>
      </c>
      <c r="C11" s="76" t="str">
        <f t="shared" si="3"/>
        <v/>
      </c>
      <c r="D11" s="76" t="str">
        <f t="shared" si="3"/>
        <v/>
      </c>
      <c r="E11" s="76" t="str">
        <f t="shared" si="3"/>
        <v/>
      </c>
      <c r="F11" s="76" t="str">
        <f t="shared" si="3"/>
        <v/>
      </c>
      <c r="G11" s="76" t="str">
        <f t="shared" si="3"/>
        <v/>
      </c>
      <c r="H11" s="76" t="str">
        <f t="shared" si="3"/>
        <v/>
      </c>
      <c r="I11" s="76" t="str">
        <f t="shared" si="3"/>
        <v/>
      </c>
      <c r="J11" s="76" t="str">
        <f t="shared" si="3"/>
        <v/>
      </c>
      <c r="K11" s="76" t="str">
        <f t="shared" si="3"/>
        <v/>
      </c>
      <c r="L11" s="76" t="str">
        <f t="shared" si="3"/>
        <v/>
      </c>
      <c r="M11" s="76" t="str">
        <f t="shared" si="3"/>
        <v/>
      </c>
      <c r="N11" s="76" t="str">
        <f t="shared" si="3"/>
        <v/>
      </c>
      <c r="O11" s="76" t="str">
        <f t="shared" si="3"/>
        <v/>
      </c>
      <c r="P11" s="76" t="str">
        <f t="shared" ref="P11:AD11" si="4">IF(AND((P8&gt;0),(P5&gt;0)),(P8/P5),"")</f>
        <v/>
      </c>
      <c r="Q11" s="76" t="str">
        <f t="shared" si="4"/>
        <v/>
      </c>
      <c r="R11" s="76" t="str">
        <f t="shared" si="4"/>
        <v/>
      </c>
      <c r="S11" s="76" t="str">
        <f t="shared" si="4"/>
        <v/>
      </c>
      <c r="T11" s="76" t="str">
        <f t="shared" si="4"/>
        <v/>
      </c>
      <c r="U11" s="76" t="str">
        <f t="shared" si="4"/>
        <v/>
      </c>
      <c r="V11" s="76" t="str">
        <f t="shared" si="4"/>
        <v/>
      </c>
      <c r="W11" s="76" t="str">
        <f t="shared" si="4"/>
        <v/>
      </c>
      <c r="X11" s="76" t="str">
        <f t="shared" si="4"/>
        <v/>
      </c>
      <c r="Y11" s="76" t="str">
        <f t="shared" si="4"/>
        <v/>
      </c>
      <c r="Z11" s="76" t="str">
        <f t="shared" si="4"/>
        <v/>
      </c>
      <c r="AA11" s="76" t="str">
        <f t="shared" si="4"/>
        <v/>
      </c>
      <c r="AB11" s="76" t="str">
        <f t="shared" si="4"/>
        <v/>
      </c>
      <c r="AC11" s="76" t="str">
        <f t="shared" si="4"/>
        <v/>
      </c>
      <c r="AD11" s="76" t="str">
        <f t="shared" si="4"/>
        <v/>
      </c>
      <c r="AE11" s="75" t="str">
        <f>IF(AND((AE8&gt;0),(AE5&gt;0)),(AE8/AE5),"")</f>
        <v/>
      </c>
      <c r="AF11" s="56"/>
    </row>
    <row r="12" spans="1:39" ht="14.4" thickBot="1" x14ac:dyDescent="0.35">
      <c r="A12" s="61"/>
      <c r="B12" s="74" t="str">
        <f t="shared" ref="B12:O12" si="5">IF(AND((B9&gt;0),(B6&gt;0)),(B9/B6),"")</f>
        <v/>
      </c>
      <c r="C12" s="73" t="str">
        <f t="shared" si="5"/>
        <v/>
      </c>
      <c r="D12" s="73" t="str">
        <f t="shared" si="5"/>
        <v/>
      </c>
      <c r="E12" s="73" t="str">
        <f t="shared" si="5"/>
        <v/>
      </c>
      <c r="F12" s="73" t="str">
        <f t="shared" si="5"/>
        <v/>
      </c>
      <c r="G12" s="73" t="str">
        <f t="shared" si="5"/>
        <v/>
      </c>
      <c r="H12" s="73" t="str">
        <f t="shared" si="5"/>
        <v/>
      </c>
      <c r="I12" s="73" t="str">
        <f t="shared" si="5"/>
        <v/>
      </c>
      <c r="J12" s="73" t="str">
        <f t="shared" si="5"/>
        <v/>
      </c>
      <c r="K12" s="73" t="str">
        <f t="shared" si="5"/>
        <v/>
      </c>
      <c r="L12" s="73" t="str">
        <f t="shared" si="5"/>
        <v/>
      </c>
      <c r="M12" s="73" t="str">
        <f t="shared" si="5"/>
        <v/>
      </c>
      <c r="N12" s="73" t="str">
        <f t="shared" si="5"/>
        <v/>
      </c>
      <c r="O12" s="73" t="str">
        <f t="shared" si="5"/>
        <v/>
      </c>
      <c r="P12" s="73" t="str">
        <f t="shared" ref="P12:AD12" si="6">IF(AND((P9&gt;0),(P6&gt;0)),(P9/P6),"")</f>
        <v/>
      </c>
      <c r="Q12" s="73" t="str">
        <f t="shared" si="6"/>
        <v/>
      </c>
      <c r="R12" s="73" t="str">
        <f t="shared" si="6"/>
        <v/>
      </c>
      <c r="S12" s="73" t="str">
        <f t="shared" si="6"/>
        <v/>
      </c>
      <c r="T12" s="73" t="str">
        <f t="shared" si="6"/>
        <v/>
      </c>
      <c r="U12" s="73" t="str">
        <f t="shared" si="6"/>
        <v/>
      </c>
      <c r="V12" s="73" t="str">
        <f t="shared" si="6"/>
        <v/>
      </c>
      <c r="W12" s="73" t="str">
        <f t="shared" si="6"/>
        <v/>
      </c>
      <c r="X12" s="73" t="str">
        <f t="shared" si="6"/>
        <v/>
      </c>
      <c r="Y12" s="73" t="str">
        <f t="shared" si="6"/>
        <v/>
      </c>
      <c r="Z12" s="73" t="str">
        <f t="shared" si="6"/>
        <v/>
      </c>
      <c r="AA12" s="73" t="str">
        <f t="shared" si="6"/>
        <v/>
      </c>
      <c r="AB12" s="73" t="str">
        <f t="shared" si="6"/>
        <v/>
      </c>
      <c r="AC12" s="73" t="str">
        <f t="shared" si="6"/>
        <v/>
      </c>
      <c r="AD12" s="73" t="str">
        <f t="shared" si="6"/>
        <v/>
      </c>
      <c r="AE12" s="72" t="str">
        <f>IF(AND((AE9&gt;0),(AE6&gt;0)),(AE9/AE6),"")</f>
        <v/>
      </c>
      <c r="AF12" s="56"/>
    </row>
    <row r="13" spans="1:39" x14ac:dyDescent="0.3">
      <c r="A13" s="71" t="s">
        <v>56</v>
      </c>
      <c r="B13" s="70"/>
      <c r="C13" s="69"/>
      <c r="D13" s="69"/>
      <c r="E13" s="69"/>
      <c r="F13" s="69"/>
      <c r="G13" s="69"/>
      <c r="H13" s="69"/>
      <c r="I13" s="69"/>
      <c r="J13" s="69"/>
      <c r="K13" s="68"/>
      <c r="L13" s="68"/>
      <c r="M13" s="68"/>
      <c r="N13" s="68"/>
      <c r="O13" s="68"/>
      <c r="P13" s="68"/>
      <c r="Q13" s="68"/>
      <c r="R13" s="68"/>
      <c r="S13" s="68"/>
      <c r="T13" s="68"/>
      <c r="U13" s="68"/>
      <c r="V13" s="68"/>
      <c r="W13" s="68"/>
      <c r="X13" s="68"/>
      <c r="Y13" s="68"/>
      <c r="Z13" s="68"/>
      <c r="AA13" s="68"/>
      <c r="AB13" s="68"/>
      <c r="AC13" s="68"/>
      <c r="AD13" s="68"/>
      <c r="AE13" s="67"/>
    </row>
    <row r="14" spans="1:39" x14ac:dyDescent="0.3">
      <c r="A14" s="66"/>
      <c r="B14" s="65"/>
      <c r="C14" s="64"/>
      <c r="D14" s="64"/>
      <c r="E14" s="64"/>
      <c r="F14" s="64"/>
      <c r="G14" s="64"/>
      <c r="H14" s="64"/>
      <c r="I14" s="64"/>
      <c r="J14" s="64"/>
      <c r="K14" s="63"/>
      <c r="L14" s="63"/>
      <c r="M14" s="63"/>
      <c r="N14" s="63"/>
      <c r="O14" s="63"/>
      <c r="P14" s="63"/>
      <c r="Q14" s="63"/>
      <c r="R14" s="63"/>
      <c r="S14" s="63"/>
      <c r="T14" s="63"/>
      <c r="U14" s="63"/>
      <c r="V14" s="63"/>
      <c r="W14" s="63"/>
      <c r="X14" s="63"/>
      <c r="Y14" s="63"/>
      <c r="Z14" s="63"/>
      <c r="AA14" s="63"/>
      <c r="AB14" s="63"/>
      <c r="AC14" s="63"/>
      <c r="AD14" s="63"/>
      <c r="AE14" s="62"/>
    </row>
    <row r="15" spans="1:39" ht="14.4" thickBot="1" x14ac:dyDescent="0.35">
      <c r="A15" s="61"/>
      <c r="B15" s="60"/>
      <c r="C15" s="59"/>
      <c r="D15" s="59"/>
      <c r="E15" s="59"/>
      <c r="F15" s="59"/>
      <c r="G15" s="59"/>
      <c r="H15" s="59"/>
      <c r="I15" s="59"/>
      <c r="J15" s="59"/>
      <c r="K15" s="58"/>
      <c r="L15" s="58"/>
      <c r="M15" s="58"/>
      <c r="N15" s="58"/>
      <c r="O15" s="58"/>
      <c r="P15" s="58"/>
      <c r="Q15" s="58"/>
      <c r="R15" s="58"/>
      <c r="S15" s="58"/>
      <c r="T15" s="58"/>
      <c r="U15" s="58"/>
      <c r="V15" s="58"/>
      <c r="W15" s="58"/>
      <c r="X15" s="58"/>
      <c r="Y15" s="58"/>
      <c r="Z15" s="58"/>
      <c r="AA15" s="58"/>
      <c r="AB15" s="58"/>
      <c r="AC15" s="58"/>
      <c r="AD15" s="58"/>
      <c r="AE15" s="57"/>
    </row>
    <row r="16" spans="1:39" x14ac:dyDescent="0.3">
      <c r="A16" s="71" t="s">
        <v>57</v>
      </c>
      <c r="B16" s="70"/>
      <c r="C16" s="69"/>
      <c r="D16" s="69"/>
      <c r="E16" s="69"/>
      <c r="F16" s="69"/>
      <c r="G16" s="69"/>
      <c r="H16" s="69"/>
      <c r="I16" s="69"/>
      <c r="J16" s="69"/>
      <c r="K16" s="68"/>
      <c r="L16" s="68"/>
      <c r="M16" s="68"/>
      <c r="N16" s="68"/>
      <c r="O16" s="68"/>
      <c r="P16" s="68"/>
      <c r="Q16" s="68"/>
      <c r="R16" s="68"/>
      <c r="S16" s="68"/>
      <c r="T16" s="68"/>
      <c r="U16" s="68"/>
      <c r="V16" s="68"/>
      <c r="W16" s="68"/>
      <c r="X16" s="68"/>
      <c r="Y16" s="68"/>
      <c r="Z16" s="68"/>
      <c r="AA16" s="68"/>
      <c r="AB16" s="68"/>
      <c r="AC16" s="68"/>
      <c r="AD16" s="68"/>
      <c r="AE16" s="67"/>
      <c r="AF16" s="56"/>
      <c r="AG16" s="55"/>
      <c r="AH16" s="55"/>
      <c r="AI16" s="2"/>
      <c r="AJ16" s="2"/>
    </row>
    <row r="17" spans="1:36" x14ac:dyDescent="0.3">
      <c r="A17" s="66"/>
      <c r="B17" s="65"/>
      <c r="C17" s="64"/>
      <c r="D17" s="64"/>
      <c r="E17" s="64"/>
      <c r="F17" s="64"/>
      <c r="G17" s="64"/>
      <c r="H17" s="64"/>
      <c r="I17" s="64"/>
      <c r="J17" s="64"/>
      <c r="K17" s="63"/>
      <c r="L17" s="63"/>
      <c r="M17" s="63"/>
      <c r="N17" s="63"/>
      <c r="O17" s="63"/>
      <c r="P17" s="63"/>
      <c r="Q17" s="63"/>
      <c r="R17" s="63"/>
      <c r="S17" s="63"/>
      <c r="T17" s="63"/>
      <c r="U17" s="63"/>
      <c r="V17" s="63"/>
      <c r="W17" s="63"/>
      <c r="X17" s="63"/>
      <c r="Y17" s="63"/>
      <c r="Z17" s="63"/>
      <c r="AA17" s="63"/>
      <c r="AB17" s="63"/>
      <c r="AC17" s="63"/>
      <c r="AD17" s="63"/>
      <c r="AE17" s="62"/>
      <c r="AF17" s="56"/>
      <c r="AG17" s="55"/>
      <c r="AH17" s="55"/>
      <c r="AI17" s="2"/>
      <c r="AJ17" s="2"/>
    </row>
    <row r="18" spans="1:36" ht="14.4" thickBot="1" x14ac:dyDescent="0.35">
      <c r="A18" s="61"/>
      <c r="B18" s="60"/>
      <c r="C18" s="59"/>
      <c r="D18" s="59"/>
      <c r="E18" s="59"/>
      <c r="F18" s="59"/>
      <c r="G18" s="59"/>
      <c r="H18" s="59"/>
      <c r="I18" s="59"/>
      <c r="J18" s="59"/>
      <c r="K18" s="58"/>
      <c r="L18" s="58"/>
      <c r="M18" s="58"/>
      <c r="N18" s="58"/>
      <c r="O18" s="58"/>
      <c r="P18" s="58"/>
      <c r="Q18" s="58"/>
      <c r="R18" s="58"/>
      <c r="S18" s="58"/>
      <c r="T18" s="58"/>
      <c r="U18" s="58"/>
      <c r="V18" s="58"/>
      <c r="W18" s="58"/>
      <c r="X18" s="58"/>
      <c r="Y18" s="58"/>
      <c r="Z18" s="58"/>
      <c r="AA18" s="58"/>
      <c r="AB18" s="58"/>
      <c r="AC18" s="58"/>
      <c r="AD18" s="58"/>
      <c r="AE18" s="57"/>
      <c r="AF18" s="56"/>
      <c r="AG18" s="55"/>
      <c r="AH18" s="55"/>
      <c r="AI18" s="2"/>
      <c r="AJ18" s="2"/>
    </row>
    <row r="19" spans="1:36" ht="14.4" thickBot="1" x14ac:dyDescent="0.35">
      <c r="A19" s="54" t="s">
        <v>58</v>
      </c>
      <c r="B19" s="53"/>
      <c r="C19" s="52"/>
      <c r="D19" s="52"/>
      <c r="E19" s="52"/>
      <c r="F19" s="52"/>
      <c r="G19" s="52"/>
      <c r="H19" s="52"/>
      <c r="I19" s="52"/>
      <c r="J19" s="52"/>
      <c r="K19" s="51"/>
      <c r="L19" s="51"/>
      <c r="M19" s="51"/>
      <c r="N19" s="51"/>
      <c r="O19" s="51"/>
      <c r="P19" s="51"/>
      <c r="Q19" s="51"/>
      <c r="R19" s="51"/>
      <c r="S19" s="51"/>
      <c r="T19" s="51"/>
      <c r="U19" s="51"/>
      <c r="V19" s="51"/>
      <c r="W19" s="51"/>
      <c r="X19" s="51"/>
      <c r="Y19" s="51"/>
      <c r="Z19" s="51"/>
      <c r="AA19" s="51"/>
      <c r="AB19" s="51"/>
      <c r="AC19" s="51"/>
      <c r="AD19" s="51"/>
      <c r="AE19" s="50"/>
    </row>
    <row r="20" spans="1:36" x14ac:dyDescent="0.25">
      <c r="A20" s="49"/>
    </row>
    <row r="34" spans="1:1" x14ac:dyDescent="0.3">
      <c r="A34" s="2"/>
    </row>
    <row r="35" spans="1:1" x14ac:dyDescent="0.3">
      <c r="A35" s="2"/>
    </row>
    <row r="38" spans="1:1" x14ac:dyDescent="0.3">
      <c r="A38" s="2"/>
    </row>
    <row r="41" spans="1:1" x14ac:dyDescent="0.3">
      <c r="A41" s="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171" customWidth="1"/>
    <col min="2" max="2" width="16.77734375" style="172" customWidth="1"/>
    <col min="3" max="3" width="9.21875" style="173"/>
    <col min="4" max="22" width="17" style="156" customWidth="1"/>
    <col min="23" max="23" width="17.5546875" style="156" customWidth="1"/>
    <col min="24" max="26" width="17" style="156" customWidth="1"/>
    <col min="27" max="27" width="17.5546875" style="156" customWidth="1"/>
    <col min="28" max="30" width="17" style="156" customWidth="1"/>
    <col min="31" max="31" width="17.5546875" style="156" customWidth="1"/>
    <col min="32" max="34" width="17" style="156" customWidth="1"/>
    <col min="35" max="35" width="17.5546875" style="156" customWidth="1"/>
    <col min="36" max="38" width="17" style="156" customWidth="1"/>
    <col min="39" max="39" width="17.5546875" style="156" customWidth="1"/>
    <col min="40" max="42" width="17" style="156" customWidth="1"/>
    <col min="43" max="43" width="17.5546875" style="156" customWidth="1"/>
    <col min="44" max="46" width="17" style="156" customWidth="1"/>
    <col min="47" max="47" width="17.5546875" style="156" customWidth="1"/>
    <col min="48" max="50" width="17" style="156" customWidth="1"/>
    <col min="51" max="51" width="17.5546875" style="156" customWidth="1"/>
    <col min="52" max="16384" width="9.21875" style="142"/>
  </cols>
  <sheetData>
    <row r="1" spans="1:51" ht="27.6" x14ac:dyDescent="0.25">
      <c r="A1" s="165" t="s">
        <v>6</v>
      </c>
      <c r="B1" s="166" t="s">
        <v>7</v>
      </c>
      <c r="C1" s="167" t="s">
        <v>59</v>
      </c>
      <c r="D1" s="141" t="s">
        <v>21</v>
      </c>
      <c r="E1" s="141" t="s">
        <v>60</v>
      </c>
      <c r="F1" s="141" t="s">
        <v>61</v>
      </c>
      <c r="G1" s="141" t="s">
        <v>62</v>
      </c>
      <c r="H1" s="141" t="s">
        <v>63</v>
      </c>
      <c r="I1" s="141" t="s">
        <v>64</v>
      </c>
      <c r="J1" s="141" t="s">
        <v>65</v>
      </c>
      <c r="K1" s="141" t="s">
        <v>66</v>
      </c>
      <c r="L1" s="141" t="s">
        <v>67</v>
      </c>
      <c r="M1" s="141" t="s">
        <v>68</v>
      </c>
      <c r="N1" s="141" t="s">
        <v>69</v>
      </c>
      <c r="O1" s="141" t="s">
        <v>70</v>
      </c>
      <c r="P1" s="141" t="s">
        <v>71</v>
      </c>
      <c r="Q1" s="141" t="s">
        <v>72</v>
      </c>
      <c r="R1" s="141" t="s">
        <v>73</v>
      </c>
      <c r="S1" s="141" t="s">
        <v>74</v>
      </c>
      <c r="T1" s="141" t="s">
        <v>79</v>
      </c>
      <c r="U1" s="141" t="s">
        <v>80</v>
      </c>
      <c r="V1" s="141" t="s">
        <v>81</v>
      </c>
      <c r="W1" s="141" t="s">
        <v>82</v>
      </c>
      <c r="X1" s="141" t="s">
        <v>83</v>
      </c>
      <c r="Y1" s="141" t="s">
        <v>84</v>
      </c>
      <c r="Z1" s="141" t="s">
        <v>85</v>
      </c>
      <c r="AA1" s="141" t="s">
        <v>86</v>
      </c>
      <c r="AB1" s="141" t="s">
        <v>88</v>
      </c>
      <c r="AC1" s="141" t="s">
        <v>89</v>
      </c>
      <c r="AD1" s="141" t="s">
        <v>90</v>
      </c>
      <c r="AE1" s="141" t="s">
        <v>91</v>
      </c>
      <c r="AF1" s="141" t="s">
        <v>92</v>
      </c>
      <c r="AG1" s="141" t="s">
        <v>93</v>
      </c>
      <c r="AH1" s="141" t="s">
        <v>94</v>
      </c>
      <c r="AI1" s="141" t="s">
        <v>95</v>
      </c>
      <c r="AJ1" s="141" t="s">
        <v>97</v>
      </c>
      <c r="AK1" s="141" t="s">
        <v>98</v>
      </c>
      <c r="AL1" s="141" t="s">
        <v>99</v>
      </c>
      <c r="AM1" s="141" t="s">
        <v>100</v>
      </c>
      <c r="AN1" s="141" t="s">
        <v>101</v>
      </c>
      <c r="AO1" s="141" t="s">
        <v>102</v>
      </c>
      <c r="AP1" s="141" t="s">
        <v>103</v>
      </c>
      <c r="AQ1" s="141" t="s">
        <v>104</v>
      </c>
      <c r="AR1" s="141" t="s">
        <v>106</v>
      </c>
      <c r="AS1" s="141" t="s">
        <v>107</v>
      </c>
      <c r="AT1" s="141" t="s">
        <v>108</v>
      </c>
      <c r="AU1" s="141" t="s">
        <v>109</v>
      </c>
      <c r="AV1" s="141" t="s">
        <v>110</v>
      </c>
      <c r="AW1" s="141" t="s">
        <v>111</v>
      </c>
      <c r="AX1" s="141" t="s">
        <v>112</v>
      </c>
      <c r="AY1" s="141" t="s">
        <v>113</v>
      </c>
    </row>
    <row r="2" spans="1:51" ht="13.95" customHeight="1" x14ac:dyDescent="0.25">
      <c r="A2" s="168" t="str">
        <f>'general info'!D2</f>
        <v>Microhypsibius minimus</v>
      </c>
      <c r="B2" s="169" t="str">
        <f>'general info'!D3</f>
        <v>BOG.6.4</v>
      </c>
      <c r="C2" s="170" t="str">
        <f>animals!B1</f>
        <v>1 (HOL)</v>
      </c>
      <c r="D2" s="162" t="str">
        <f>IF(animals!B3&gt;0,animals!B3,"")</f>
        <v/>
      </c>
      <c r="E2" s="158" t="str">
        <f>IF(animals!B4&gt;0,animals!B4,"")</f>
        <v/>
      </c>
      <c r="F2" s="158" t="e">
        <f>IF(animals!#REF!&gt;0,animals!#REF!,"")</f>
        <v>#REF!</v>
      </c>
      <c r="G2" s="158" t="e">
        <f>IF(animals!#REF!&gt;0,animals!#REF!,"")</f>
        <v>#REF!</v>
      </c>
      <c r="H2" s="158" t="e">
        <f>IF(animals!#REF!&gt;0,animals!#REF!,"")</f>
        <v>#REF!</v>
      </c>
      <c r="I2" s="158" t="str">
        <f>IF(animals!B5&gt;0,animals!B5,"")</f>
        <v/>
      </c>
      <c r="J2" s="158" t="str">
        <f>IF(animals!B6&gt;0,animals!B6,"")</f>
        <v/>
      </c>
      <c r="K2" s="158" t="str">
        <f>IF(animals!B7&gt;0,animals!B7,"")</f>
        <v/>
      </c>
      <c r="L2" s="163" t="e">
        <f>IF(animals!#REF!&gt;0,animals!#REF!,"")</f>
        <v>#REF!</v>
      </c>
      <c r="M2" s="164" t="str">
        <f>IF(animals!B9&gt;0,animals!B9,"")</f>
        <v/>
      </c>
      <c r="N2" s="158" t="str">
        <f>IF(animals!B10&gt;0,animals!B10,"")</f>
        <v/>
      </c>
      <c r="O2" s="158" t="str">
        <f>IF(animals!B11&gt;0,animals!B11,"")</f>
        <v/>
      </c>
      <c r="P2" s="158" t="str">
        <f>IF(animals!B12&gt;0,animals!B12,"")</f>
        <v/>
      </c>
      <c r="Q2" s="158" t="e">
        <f>IF(animals!#REF!&gt;0,animals!#REF!,"")</f>
        <v>#REF!</v>
      </c>
      <c r="R2" s="158" t="str">
        <f>IF(animals!B13&gt;0,animals!B13,"")</f>
        <v/>
      </c>
      <c r="S2" s="158" t="str">
        <f>IF(animals!B14&gt;0,animals!B14,"")</f>
        <v/>
      </c>
      <c r="T2" s="158" t="e">
        <f>IF(animals!#REF!&gt;0,animals!#REF!,"")</f>
        <v>#REF!</v>
      </c>
      <c r="U2" s="158" t="str">
        <f>IF(animals!B16&gt;0,animals!B16,"")</f>
        <v/>
      </c>
      <c r="V2" s="158" t="str">
        <f>IF(animals!B17&gt;0,animals!B17,"")</f>
        <v/>
      </c>
      <c r="W2" s="158" t="e">
        <f>IF(animals!#REF!&gt;0,animals!#REF!,"")</f>
        <v>#REF!</v>
      </c>
      <c r="X2" s="158" t="e">
        <f>IF(animals!#REF!&gt;0,animals!#REF!,"")</f>
        <v>#REF!</v>
      </c>
      <c r="Y2" s="158" t="str">
        <f>IF(animals!B18&gt;0,animals!B18,"")</f>
        <v/>
      </c>
      <c r="Z2" s="158" t="str">
        <f>IF(animals!B19&gt;0,animals!B19,"")</f>
        <v/>
      </c>
      <c r="AA2" s="158" t="e">
        <f>IF(animals!#REF!&gt;0,animals!#REF!,"")</f>
        <v>#REF!</v>
      </c>
      <c r="AB2" s="158" t="e">
        <f>IF(animals!#REF!&gt;0,animals!#REF!,"")</f>
        <v>#REF!</v>
      </c>
      <c r="AC2" s="158" t="str">
        <f>IF(animals!B21&gt;0,animals!B21,"")</f>
        <v/>
      </c>
      <c r="AD2" s="158" t="str">
        <f>IF(animals!B22&gt;0,animals!B22,"")</f>
        <v/>
      </c>
      <c r="AE2" s="158" t="e">
        <f>IF(animals!#REF!&gt;0,animals!#REF!,"")</f>
        <v>#REF!</v>
      </c>
      <c r="AF2" s="158" t="e">
        <f>IF(animals!#REF!&gt;0,animals!#REF!,"")</f>
        <v>#REF!</v>
      </c>
      <c r="AG2" s="158" t="str">
        <f>IF(animals!B23&gt;0,animals!B23,"")</f>
        <v/>
      </c>
      <c r="AH2" s="158" t="str">
        <f>IF(animals!B24&gt;0,animals!B24,"")</f>
        <v/>
      </c>
      <c r="AI2" s="158" t="e">
        <f>IF(animals!#REF!&gt;0,animals!#REF!,"")</f>
        <v>#REF!</v>
      </c>
      <c r="AJ2" s="158" t="e">
        <f>IF(animals!#REF!&gt;0,animals!#REF!,"")</f>
        <v>#REF!</v>
      </c>
      <c r="AK2" s="158" t="str">
        <f>IF(animals!B26&gt;0,animals!B26,"")</f>
        <v/>
      </c>
      <c r="AL2" s="158" t="str">
        <f>IF(animals!B27&gt;0,animals!B27,"")</f>
        <v/>
      </c>
      <c r="AM2" s="158" t="e">
        <f>IF(animals!#REF!&gt;0,animals!#REF!,"")</f>
        <v>#REF!</v>
      </c>
      <c r="AN2" s="158" t="e">
        <f>IF(animals!#REF!&gt;0,animals!#REF!,"")</f>
        <v>#REF!</v>
      </c>
      <c r="AO2" s="158" t="str">
        <f>IF(animals!B28&gt;0,animals!B28,"")</f>
        <v/>
      </c>
      <c r="AP2" s="158" t="str">
        <f>IF(animals!B29&gt;0,animals!B29,"")</f>
        <v/>
      </c>
      <c r="AQ2" s="158" t="e">
        <f>IF(animals!#REF!&gt;0,animals!#REF!,"")</f>
        <v>#REF!</v>
      </c>
      <c r="AR2" s="158" t="e">
        <f>IF(animals!#REF!&gt;0,animals!#REF!,"")</f>
        <v>#REF!</v>
      </c>
      <c r="AS2" s="158" t="str">
        <f>IF(animals!B31&gt;0,animals!B31,"")</f>
        <v/>
      </c>
      <c r="AT2" s="158" t="str">
        <f>IF(animals!B32&gt;0,animals!B32,"")</f>
        <v/>
      </c>
      <c r="AU2" s="158" t="e">
        <f>IF(animals!#REF!&gt;0,animals!#REF!,"")</f>
        <v>#REF!</v>
      </c>
      <c r="AV2" s="158" t="e">
        <f>IF(animals!#REF!&gt;0,animals!#REF!,"")</f>
        <v>#REF!</v>
      </c>
      <c r="AW2" s="158" t="str">
        <f>IF(animals!B33&gt;0,animals!B33,"")</f>
        <v/>
      </c>
      <c r="AX2" s="158" t="str">
        <f>IF(animals!B34&gt;0,animals!B34,"")</f>
        <v/>
      </c>
      <c r="AY2" s="158" t="e">
        <f>IF(animals!#REF!&gt;0,animals!#REF!,"")</f>
        <v>#REF!</v>
      </c>
    </row>
    <row r="3" spans="1:51" x14ac:dyDescent="0.25">
      <c r="A3" s="165" t="str">
        <f>A$2</f>
        <v>Microhypsibius minimus</v>
      </c>
      <c r="B3" s="166" t="str">
        <f t="shared" ref="A3:B19" si="0">B$2</f>
        <v>BOG.6.4</v>
      </c>
      <c r="C3" s="170" t="str">
        <f>animals!D1</f>
        <v>6.4.6/1</v>
      </c>
      <c r="D3" s="162">
        <f>IF(animals!D3&gt;0,animals!D3,"")</f>
        <v>134</v>
      </c>
      <c r="E3" s="158">
        <f>IF(animals!D4&gt;0,animals!D4,"")</f>
        <v>15.91</v>
      </c>
      <c r="F3" s="158" t="e">
        <f>IF(animals!#REF!&gt;0,animals!#REF!,"")</f>
        <v>#REF!</v>
      </c>
      <c r="G3" s="158" t="e">
        <f>IF(animals!#REF!&gt;0,animals!#REF!,"")</f>
        <v>#REF!</v>
      </c>
      <c r="H3" s="158" t="e">
        <f>IF(animals!#REF!&gt;0,animals!#REF!,"")</f>
        <v>#REF!</v>
      </c>
      <c r="I3" s="158">
        <f>IF(animals!D5&gt;0,animals!D5,"")</f>
        <v>10.4</v>
      </c>
      <c r="J3" s="158">
        <f>IF(animals!D6&gt;0,animals!D6,"")</f>
        <v>1.59</v>
      </c>
      <c r="K3" s="158">
        <f>IF(animals!D7&gt;0,animals!D7,"")</f>
        <v>0.72</v>
      </c>
      <c r="L3" s="163" t="e">
        <f>IF(animals!#REF!&gt;0,animals!#REF!,"")</f>
        <v>#REF!</v>
      </c>
      <c r="M3" s="164">
        <f>IF(animals!D9&gt;0,animals!D9,"")</f>
        <v>1.74</v>
      </c>
      <c r="N3" s="158">
        <f>IF(animals!D10&gt;0,animals!D10,"")</f>
        <v>1.53</v>
      </c>
      <c r="O3" s="158">
        <f>IF(animals!D11&gt;0,animals!D11,"")</f>
        <v>1.95</v>
      </c>
      <c r="P3" s="158">
        <f>IF(animals!D12&gt;0,animals!D12,"")</f>
        <v>0.82</v>
      </c>
      <c r="Q3" s="158" t="e">
        <f>IF(animals!#REF!&gt;0,animals!#REF!,"")</f>
        <v>#REF!</v>
      </c>
      <c r="R3" s="158">
        <f>IF(animals!D13&gt;0,animals!D13,"")</f>
        <v>6.33</v>
      </c>
      <c r="S3" s="158">
        <f>IF(animals!D14&gt;0,animals!D14,"")</f>
        <v>8.01</v>
      </c>
      <c r="T3" s="158" t="e">
        <f>IF(animals!#REF!&gt;0,animals!#REF!,"")</f>
        <v>#REF!</v>
      </c>
      <c r="U3" s="158">
        <f>IF(animals!D16&gt;0,animals!D16,"")</f>
        <v>3.52</v>
      </c>
      <c r="V3" s="158" t="str">
        <f>IF(animals!D17&gt;0,animals!D17,"")</f>
        <v/>
      </c>
      <c r="W3" s="158" t="e">
        <f>IF(animals!#REF!&gt;0,animals!#REF!,"")</f>
        <v>#REF!</v>
      </c>
      <c r="X3" s="158" t="e">
        <f>IF(animals!#REF!&gt;0,animals!#REF!,"")</f>
        <v>#REF!</v>
      </c>
      <c r="Y3" s="158">
        <f>IF(animals!D18&gt;0,animals!D18,"")</f>
        <v>3.46</v>
      </c>
      <c r="Z3" s="158" t="str">
        <f>IF(animals!D19&gt;0,animals!D19,"")</f>
        <v/>
      </c>
      <c r="AA3" s="158" t="e">
        <f>IF(animals!#REF!&gt;0,animals!#REF!,"")</f>
        <v>#REF!</v>
      </c>
      <c r="AB3" s="158" t="e">
        <f>IF(animals!#REF!&gt;0,animals!#REF!,"")</f>
        <v>#REF!</v>
      </c>
      <c r="AC3" s="158">
        <f>IF(animals!D21&gt;0,animals!D21,"")</f>
        <v>3.82</v>
      </c>
      <c r="AD3" s="158">
        <f>IF(animals!D22&gt;0,animals!D22,"")</f>
        <v>2.78</v>
      </c>
      <c r="AE3" s="158" t="e">
        <f>IF(animals!#REF!&gt;0,animals!#REF!,"")</f>
        <v>#REF!</v>
      </c>
      <c r="AF3" s="158" t="e">
        <f>IF(animals!#REF!&gt;0,animals!#REF!,"")</f>
        <v>#REF!</v>
      </c>
      <c r="AG3" s="158" t="str">
        <f>IF(animals!D23&gt;0,animals!D23,"")</f>
        <v/>
      </c>
      <c r="AH3" s="158" t="str">
        <f>IF(animals!D24&gt;0,animals!D24,"")</f>
        <v/>
      </c>
      <c r="AI3" s="158" t="e">
        <f>IF(animals!#REF!&gt;0,animals!#REF!,"")</f>
        <v>#REF!</v>
      </c>
      <c r="AJ3" s="158" t="e">
        <f>IF(animals!#REF!&gt;0,animals!#REF!,"")</f>
        <v>#REF!</v>
      </c>
      <c r="AK3" s="158">
        <f>IF(animals!D26&gt;0,animals!D26,"")</f>
        <v>3.68</v>
      </c>
      <c r="AL3" s="158">
        <f>IF(animals!D27&gt;0,animals!D27,"")</f>
        <v>2.72</v>
      </c>
      <c r="AM3" s="158" t="e">
        <f>IF(animals!#REF!&gt;0,animals!#REF!,"")</f>
        <v>#REF!</v>
      </c>
      <c r="AN3" s="158" t="e">
        <f>IF(animals!#REF!&gt;0,animals!#REF!,"")</f>
        <v>#REF!</v>
      </c>
      <c r="AO3" s="158" t="str">
        <f>IF(animals!D28&gt;0,animals!D28,"")</f>
        <v/>
      </c>
      <c r="AP3" s="158" t="str">
        <f>IF(animals!D29&gt;0,animals!D29,"")</f>
        <v/>
      </c>
      <c r="AQ3" s="158" t="e">
        <f>IF(animals!#REF!&gt;0,animals!#REF!,"")</f>
        <v>#REF!</v>
      </c>
      <c r="AR3" s="158" t="e">
        <f>IF(animals!#REF!&gt;0,animals!#REF!,"")</f>
        <v>#REF!</v>
      </c>
      <c r="AS3" s="158">
        <f>IF(animals!D31&gt;0,animals!D31,"")</f>
        <v>3.95</v>
      </c>
      <c r="AT3" s="158" t="str">
        <f>IF(animals!D32&gt;0,animals!D32,"")</f>
        <v/>
      </c>
      <c r="AU3" s="158" t="e">
        <f>IF(animals!#REF!&gt;0,animals!#REF!,"")</f>
        <v>#REF!</v>
      </c>
      <c r="AV3" s="158" t="e">
        <f>IF(animals!#REF!&gt;0,animals!#REF!,"")</f>
        <v>#REF!</v>
      </c>
      <c r="AW3" s="158">
        <f>IF(animals!D33&gt;0,animals!D33,"")</f>
        <v>4.3499999999999996</v>
      </c>
      <c r="AX3" s="158">
        <f>IF(animals!D34&gt;0,animals!D34,"")</f>
        <v>3.37</v>
      </c>
      <c r="AY3" s="158" t="e">
        <f>IF(animals!#REF!&gt;0,animals!#REF!,"")</f>
        <v>#REF!</v>
      </c>
    </row>
    <row r="4" spans="1:51" x14ac:dyDescent="0.25">
      <c r="A4" s="165" t="str">
        <f t="shared" si="0"/>
        <v>Microhypsibius minimus</v>
      </c>
      <c r="B4" s="166" t="str">
        <f t="shared" si="0"/>
        <v>BOG.6.4</v>
      </c>
      <c r="C4" s="170" t="str">
        <f>animals!F1</f>
        <v>6.4.6/9</v>
      </c>
      <c r="D4" s="162">
        <f>IF(animals!F3&gt;0,animals!F3,"")</f>
        <v>116.8</v>
      </c>
      <c r="E4" s="158">
        <f>IF(animals!F4&gt;0,animals!F4,"")</f>
        <v>16.399999999999999</v>
      </c>
      <c r="F4" s="158" t="e">
        <f>IF(animals!#REF!&gt;0,animals!#REF!,"")</f>
        <v>#REF!</v>
      </c>
      <c r="G4" s="158" t="e">
        <f>IF(animals!#REF!&gt;0,animals!#REF!,"")</f>
        <v>#REF!</v>
      </c>
      <c r="H4" s="158" t="e">
        <f>IF(animals!#REF!&gt;0,animals!#REF!,"")</f>
        <v>#REF!</v>
      </c>
      <c r="I4" s="158">
        <f>IF(animals!F5&gt;0,animals!F5,"")</f>
        <v>10.67</v>
      </c>
      <c r="J4" s="158">
        <f>IF(animals!F6&gt;0,animals!F6,"")</f>
        <v>1.54</v>
      </c>
      <c r="K4" s="158">
        <f>IF(animals!F7&gt;0,animals!F7,"")</f>
        <v>0.86</v>
      </c>
      <c r="L4" s="163" t="e">
        <f>IF(animals!#REF!&gt;0,animals!#REF!,"")</f>
        <v>#REF!</v>
      </c>
      <c r="M4" s="164">
        <f>IF(animals!F9&gt;0,animals!F9,"")</f>
        <v>1.71</v>
      </c>
      <c r="N4" s="158">
        <f>IF(animals!F10&gt;0,animals!F10,"")</f>
        <v>1.73</v>
      </c>
      <c r="O4" s="158">
        <f>IF(animals!F11&gt;0,animals!F11,"")</f>
        <v>2.0299999999999998</v>
      </c>
      <c r="P4" s="158">
        <f>IF(animals!F12&gt;0,animals!F12,"")</f>
        <v>0.8</v>
      </c>
      <c r="Q4" s="158" t="e">
        <f>IF(animals!#REF!&gt;0,animals!#REF!,"")</f>
        <v>#REF!</v>
      </c>
      <c r="R4" s="158">
        <f>IF(animals!F13&gt;0,animals!F13,"")</f>
        <v>6.19</v>
      </c>
      <c r="S4" s="158">
        <f>IF(animals!F14&gt;0,animals!F14,"")</f>
        <v>8.17</v>
      </c>
      <c r="T4" s="158" t="e">
        <f>IF(animals!#REF!&gt;0,animals!#REF!,"")</f>
        <v>#REF!</v>
      </c>
      <c r="U4" s="158">
        <f>IF(animals!F16&gt;0,animals!F16,"")</f>
        <v>3.44</v>
      </c>
      <c r="V4" s="158">
        <f>IF(animals!F17&gt;0,animals!F17,"")</f>
        <v>2.6</v>
      </c>
      <c r="W4" s="158" t="e">
        <f>IF(animals!#REF!&gt;0,animals!#REF!,"")</f>
        <v>#REF!</v>
      </c>
      <c r="X4" s="158" t="e">
        <f>IF(animals!#REF!&gt;0,animals!#REF!,"")</f>
        <v>#REF!</v>
      </c>
      <c r="Y4" s="158">
        <f>IF(animals!F18&gt;0,animals!F18,"")</f>
        <v>3.18</v>
      </c>
      <c r="Z4" s="158">
        <f>IF(animals!F19&gt;0,animals!F19,"")</f>
        <v>2.19</v>
      </c>
      <c r="AA4" s="158" t="e">
        <f>IF(animals!#REF!&gt;0,animals!#REF!,"")</f>
        <v>#REF!</v>
      </c>
      <c r="AB4" s="158" t="e">
        <f>IF(animals!#REF!&gt;0,animals!#REF!,"")</f>
        <v>#REF!</v>
      </c>
      <c r="AC4" s="158">
        <f>IF(animals!F21&gt;0,animals!F21,"")</f>
        <v>3.39</v>
      </c>
      <c r="AD4" s="158">
        <f>IF(animals!F22&gt;0,animals!F22,"")</f>
        <v>2.66</v>
      </c>
      <c r="AE4" s="158" t="e">
        <f>IF(animals!#REF!&gt;0,animals!#REF!,"")</f>
        <v>#REF!</v>
      </c>
      <c r="AF4" s="158" t="e">
        <f>IF(animals!#REF!&gt;0,animals!#REF!,"")</f>
        <v>#REF!</v>
      </c>
      <c r="AG4" s="158">
        <f>IF(animals!F23&gt;0,animals!F23,"")</f>
        <v>3.16</v>
      </c>
      <c r="AH4" s="158">
        <f>IF(animals!F24&gt;0,animals!F24,"")</f>
        <v>2.09</v>
      </c>
      <c r="AI4" s="158" t="e">
        <f>IF(animals!#REF!&gt;0,animals!#REF!,"")</f>
        <v>#REF!</v>
      </c>
      <c r="AJ4" s="158" t="e">
        <f>IF(animals!#REF!&gt;0,animals!#REF!,"")</f>
        <v>#REF!</v>
      </c>
      <c r="AK4" s="158">
        <f>IF(animals!F26&gt;0,animals!F26,"")</f>
        <v>3.39</v>
      </c>
      <c r="AL4" s="158">
        <f>IF(animals!F27&gt;0,animals!F27,"")</f>
        <v>2.72</v>
      </c>
      <c r="AM4" s="158" t="e">
        <f>IF(animals!#REF!&gt;0,animals!#REF!,"")</f>
        <v>#REF!</v>
      </c>
      <c r="AN4" s="158" t="e">
        <f>IF(animals!#REF!&gt;0,animals!#REF!,"")</f>
        <v>#REF!</v>
      </c>
      <c r="AO4" s="158">
        <f>IF(animals!F28&gt;0,animals!F28,"")</f>
        <v>3.23</v>
      </c>
      <c r="AP4" s="158" t="str">
        <f>IF(animals!F29&gt;0,animals!F29,"")</f>
        <v/>
      </c>
      <c r="AQ4" s="158" t="e">
        <f>IF(animals!#REF!&gt;0,animals!#REF!,"")</f>
        <v>#REF!</v>
      </c>
      <c r="AR4" s="158" t="e">
        <f>IF(animals!#REF!&gt;0,animals!#REF!,"")</f>
        <v>#REF!</v>
      </c>
      <c r="AS4" s="158" t="str">
        <f>IF(animals!F31&gt;0,animals!F31,"")</f>
        <v/>
      </c>
      <c r="AT4" s="158" t="str">
        <f>IF(animals!F32&gt;0,animals!F32,"")</f>
        <v/>
      </c>
      <c r="AU4" s="158" t="e">
        <f>IF(animals!#REF!&gt;0,animals!#REF!,"")</f>
        <v>#REF!</v>
      </c>
      <c r="AV4" s="158" t="e">
        <f>IF(animals!#REF!&gt;0,animals!#REF!,"")</f>
        <v>#REF!</v>
      </c>
      <c r="AW4" s="158">
        <f>IF(animals!F33&gt;0,animals!F33,"")</f>
        <v>3.8</v>
      </c>
      <c r="AX4" s="158">
        <f>IF(animals!F34&gt;0,animals!F34,"")</f>
        <v>3.03</v>
      </c>
      <c r="AY4" s="158" t="e">
        <f>IF(animals!#REF!&gt;0,animals!#REF!,"")</f>
        <v>#REF!</v>
      </c>
    </row>
    <row r="5" spans="1:51" x14ac:dyDescent="0.25">
      <c r="A5" s="165" t="str">
        <f t="shared" si="0"/>
        <v>Microhypsibius minimus</v>
      </c>
      <c r="B5" s="166" t="str">
        <f t="shared" si="0"/>
        <v>BOG.6.4</v>
      </c>
      <c r="C5" s="170" t="str">
        <f>animals!H1</f>
        <v>6.4.6/10</v>
      </c>
      <c r="D5" s="162">
        <f>IF(animals!H3&gt;0,animals!H3,"")</f>
        <v>127.1</v>
      </c>
      <c r="E5" s="158">
        <f>IF(animals!H4&gt;0,animals!H4,"")</f>
        <v>16.46</v>
      </c>
      <c r="F5" s="158" t="e">
        <f>IF(animals!#REF!&gt;0,animals!#REF!,"")</f>
        <v>#REF!</v>
      </c>
      <c r="G5" s="158" t="e">
        <f>IF(animals!#REF!&gt;0,animals!#REF!,"")</f>
        <v>#REF!</v>
      </c>
      <c r="H5" s="158" t="e">
        <f>IF(animals!#REF!&gt;0,animals!#REF!,"")</f>
        <v>#REF!</v>
      </c>
      <c r="I5" s="158">
        <f>IF(animals!H5&gt;0,animals!H5,"")</f>
        <v>10.73</v>
      </c>
      <c r="J5" s="158">
        <f>IF(animals!H6&gt;0,animals!H6,"")</f>
        <v>1.43</v>
      </c>
      <c r="K5" s="158">
        <f>IF(animals!H7&gt;0,animals!H7,"")</f>
        <v>0.79</v>
      </c>
      <c r="L5" s="163" t="e">
        <f>IF(animals!#REF!&gt;0,animals!#REF!,"")</f>
        <v>#REF!</v>
      </c>
      <c r="M5" s="164">
        <f>IF(animals!H9&gt;0,animals!H9,"")</f>
        <v>1.84</v>
      </c>
      <c r="N5" s="158">
        <f>IF(animals!H10&gt;0,animals!H10,"")</f>
        <v>1.65</v>
      </c>
      <c r="O5" s="158">
        <f>IF(animals!H11&gt;0,animals!H11,"")</f>
        <v>2.16</v>
      </c>
      <c r="P5" s="158">
        <f>IF(animals!H12&gt;0,animals!H12,"")</f>
        <v>0.79</v>
      </c>
      <c r="Q5" s="158" t="e">
        <f>IF(animals!#REF!&gt;0,animals!#REF!,"")</f>
        <v>#REF!</v>
      </c>
      <c r="R5" s="158">
        <f>IF(animals!H13&gt;0,animals!H13,"")</f>
        <v>6.42</v>
      </c>
      <c r="S5" s="158">
        <f>IF(animals!H14&gt;0,animals!H14,"")</f>
        <v>7.94</v>
      </c>
      <c r="T5" s="158" t="e">
        <f>IF(animals!#REF!&gt;0,animals!#REF!,"")</f>
        <v>#REF!</v>
      </c>
      <c r="U5" s="158">
        <f>IF(animals!H16&gt;0,animals!H16,"")</f>
        <v>3.5</v>
      </c>
      <c r="V5" s="158" t="str">
        <f>IF(animals!H17&gt;0,animals!H17,"")</f>
        <v/>
      </c>
      <c r="W5" s="158" t="e">
        <f>IF(animals!#REF!&gt;0,animals!#REF!,"")</f>
        <v>#REF!</v>
      </c>
      <c r="X5" s="158" t="e">
        <f>IF(animals!#REF!&gt;0,animals!#REF!,"")</f>
        <v>#REF!</v>
      </c>
      <c r="Y5" s="158">
        <f>IF(animals!H18&gt;0,animals!H18,"")</f>
        <v>3.18</v>
      </c>
      <c r="Z5" s="158" t="str">
        <f>IF(animals!H19&gt;0,animals!H19,"")</f>
        <v/>
      </c>
      <c r="AA5" s="158" t="e">
        <f>IF(animals!#REF!&gt;0,animals!#REF!,"")</f>
        <v>#REF!</v>
      </c>
      <c r="AB5" s="158" t="e">
        <f>IF(animals!#REF!&gt;0,animals!#REF!,"")</f>
        <v>#REF!</v>
      </c>
      <c r="AC5" s="158">
        <f>IF(animals!H21&gt;0,animals!H21,"")</f>
        <v>3.49</v>
      </c>
      <c r="AD5" s="158">
        <f>IF(animals!H22&gt;0,animals!H22,"")</f>
        <v>2.73</v>
      </c>
      <c r="AE5" s="158" t="e">
        <f>IF(animals!#REF!&gt;0,animals!#REF!,"")</f>
        <v>#REF!</v>
      </c>
      <c r="AF5" s="158" t="e">
        <f>IF(animals!#REF!&gt;0,animals!#REF!,"")</f>
        <v>#REF!</v>
      </c>
      <c r="AG5" s="158" t="str">
        <f>IF(animals!H23&gt;0,animals!H23,"")</f>
        <v/>
      </c>
      <c r="AH5" s="158" t="str">
        <f>IF(animals!H24&gt;0,animals!H24,"")</f>
        <v/>
      </c>
      <c r="AI5" s="158" t="e">
        <f>IF(animals!#REF!&gt;0,animals!#REF!,"")</f>
        <v>#REF!</v>
      </c>
      <c r="AJ5" s="158" t="e">
        <f>IF(animals!#REF!&gt;0,animals!#REF!,"")</f>
        <v>#REF!</v>
      </c>
      <c r="AK5" s="158">
        <f>IF(animals!H26&gt;0,animals!H26,"")</f>
        <v>3.69</v>
      </c>
      <c r="AL5" s="158">
        <f>IF(animals!H27&gt;0,animals!H27,"")</f>
        <v>3.02</v>
      </c>
      <c r="AM5" s="158" t="e">
        <f>IF(animals!#REF!&gt;0,animals!#REF!,"")</f>
        <v>#REF!</v>
      </c>
      <c r="AN5" s="158" t="e">
        <f>IF(animals!#REF!&gt;0,animals!#REF!,"")</f>
        <v>#REF!</v>
      </c>
      <c r="AO5" s="158">
        <f>IF(animals!H28&gt;0,animals!H28,"")</f>
        <v>3.19</v>
      </c>
      <c r="AP5" s="158">
        <f>IF(animals!H29&gt;0,animals!H29,"")</f>
        <v>2.27</v>
      </c>
      <c r="AQ5" s="158" t="e">
        <f>IF(animals!#REF!&gt;0,animals!#REF!,"")</f>
        <v>#REF!</v>
      </c>
      <c r="AR5" s="158" t="e">
        <f>IF(animals!#REF!&gt;0,animals!#REF!,"")</f>
        <v>#REF!</v>
      </c>
      <c r="AS5" s="158" t="str">
        <f>IF(animals!H31&gt;0,animals!H31,"")</f>
        <v/>
      </c>
      <c r="AT5" s="158" t="str">
        <f>IF(animals!H32&gt;0,animals!H32,"")</f>
        <v/>
      </c>
      <c r="AU5" s="158" t="e">
        <f>IF(animals!#REF!&gt;0,animals!#REF!,"")</f>
        <v>#REF!</v>
      </c>
      <c r="AV5" s="158" t="e">
        <f>IF(animals!#REF!&gt;0,animals!#REF!,"")</f>
        <v>#REF!</v>
      </c>
      <c r="AW5" s="158">
        <f>IF(animals!H33&gt;0,animals!H33,"")</f>
        <v>3.77</v>
      </c>
      <c r="AX5" s="158">
        <f>IF(animals!H34&gt;0,animals!H34,"")</f>
        <v>3.22</v>
      </c>
      <c r="AY5" s="158" t="e">
        <f>IF(animals!#REF!&gt;0,animals!#REF!,"")</f>
        <v>#REF!</v>
      </c>
    </row>
    <row r="6" spans="1:51" x14ac:dyDescent="0.25">
      <c r="A6" s="165" t="str">
        <f t="shared" si="0"/>
        <v>Microhypsibius minimus</v>
      </c>
      <c r="B6" s="166" t="str">
        <f t="shared" si="0"/>
        <v>BOG.6.4</v>
      </c>
      <c r="C6" s="170" t="str">
        <f>animals!J1</f>
        <v>6.4.10/1</v>
      </c>
      <c r="D6" s="162">
        <f>IF(animals!J3&gt;0,animals!J3,"")</f>
        <v>123.5</v>
      </c>
      <c r="E6" s="158">
        <f>IF(animals!J4&gt;0,animals!J4,"")</f>
        <v>14.82</v>
      </c>
      <c r="F6" s="158" t="e">
        <f>IF(animals!#REF!&gt;0,animals!#REF!,"")</f>
        <v>#REF!</v>
      </c>
      <c r="G6" s="158" t="e">
        <f>IF(animals!#REF!&gt;0,animals!#REF!,"")</f>
        <v>#REF!</v>
      </c>
      <c r="H6" s="158" t="e">
        <f>IF(animals!#REF!&gt;0,animals!#REF!,"")</f>
        <v>#REF!</v>
      </c>
      <c r="I6" s="158">
        <f>IF(animals!J5&gt;0,animals!J5,"")</f>
        <v>9.7100000000000009</v>
      </c>
      <c r="J6" s="158">
        <f>IF(animals!J6&gt;0,animals!J6,"")</f>
        <v>1.44</v>
      </c>
      <c r="K6" s="158">
        <f>IF(animals!J7&gt;0,animals!J7,"")</f>
        <v>0.8</v>
      </c>
      <c r="L6" s="163" t="e">
        <f>IF(animals!#REF!&gt;0,animals!#REF!,"")</f>
        <v>#REF!</v>
      </c>
      <c r="M6" s="164">
        <f>IF(animals!J9&gt;0,animals!J9,"")</f>
        <v>1.82</v>
      </c>
      <c r="N6" s="158">
        <f>IF(animals!J10&gt;0,animals!J10,"")</f>
        <v>1.64</v>
      </c>
      <c r="O6" s="158">
        <f>IF(animals!J11&gt;0,animals!J11,"")</f>
        <v>1.98</v>
      </c>
      <c r="P6" s="158">
        <f>IF(animals!J12&gt;0,animals!J12,"")</f>
        <v>0.64</v>
      </c>
      <c r="Q6" s="158" t="e">
        <f>IF(animals!#REF!&gt;0,animals!#REF!,"")</f>
        <v>#REF!</v>
      </c>
      <c r="R6" s="158">
        <f>IF(animals!J13&gt;0,animals!J13,"")</f>
        <v>5.91</v>
      </c>
      <c r="S6" s="158">
        <f>IF(animals!J14&gt;0,animals!J14,"")</f>
        <v>7.36</v>
      </c>
      <c r="T6" s="158" t="e">
        <f>IF(animals!#REF!&gt;0,animals!#REF!,"")</f>
        <v>#REF!</v>
      </c>
      <c r="U6" s="158">
        <f>IF(animals!J16&gt;0,animals!J16,"")</f>
        <v>3.2</v>
      </c>
      <c r="V6" s="158">
        <f>IF(animals!J17&gt;0,animals!J17,"")</f>
        <v>2.29</v>
      </c>
      <c r="W6" s="158" t="e">
        <f>IF(animals!#REF!&gt;0,animals!#REF!,"")</f>
        <v>#REF!</v>
      </c>
      <c r="X6" s="158" t="e">
        <f>IF(animals!#REF!&gt;0,animals!#REF!,"")</f>
        <v>#REF!</v>
      </c>
      <c r="Y6" s="158">
        <f>IF(animals!J18&gt;0,animals!J18,"")</f>
        <v>2.93</v>
      </c>
      <c r="Z6" s="158" t="str">
        <f>IF(animals!J19&gt;0,animals!J19,"")</f>
        <v/>
      </c>
      <c r="AA6" s="158" t="e">
        <f>IF(animals!#REF!&gt;0,animals!#REF!,"")</f>
        <v>#REF!</v>
      </c>
      <c r="AB6" s="158" t="e">
        <f>IF(animals!#REF!&gt;0,animals!#REF!,"")</f>
        <v>#REF!</v>
      </c>
      <c r="AC6" s="158">
        <f>IF(animals!J21&gt;0,animals!J21,"")</f>
        <v>3.18</v>
      </c>
      <c r="AD6" s="158">
        <f>IF(animals!J22&gt;0,animals!J22,"")</f>
        <v>2.23</v>
      </c>
      <c r="AE6" s="158" t="e">
        <f>IF(animals!#REF!&gt;0,animals!#REF!,"")</f>
        <v>#REF!</v>
      </c>
      <c r="AF6" s="158" t="e">
        <f>IF(animals!#REF!&gt;0,animals!#REF!,"")</f>
        <v>#REF!</v>
      </c>
      <c r="AG6" s="158">
        <f>IF(animals!J23&gt;0,animals!J23,"")</f>
        <v>3.09</v>
      </c>
      <c r="AH6" s="158" t="str">
        <f>IF(animals!J24&gt;0,animals!J24,"")</f>
        <v/>
      </c>
      <c r="AI6" s="158" t="e">
        <f>IF(animals!#REF!&gt;0,animals!#REF!,"")</f>
        <v>#REF!</v>
      </c>
      <c r="AJ6" s="158" t="e">
        <f>IF(animals!#REF!&gt;0,animals!#REF!,"")</f>
        <v>#REF!</v>
      </c>
      <c r="AK6" s="158">
        <f>IF(animals!J26&gt;0,animals!J26,"")</f>
        <v>3.22</v>
      </c>
      <c r="AL6" s="158">
        <f>IF(animals!J27&gt;0,animals!J27,"")</f>
        <v>2.36</v>
      </c>
      <c r="AM6" s="158" t="e">
        <f>IF(animals!#REF!&gt;0,animals!#REF!,"")</f>
        <v>#REF!</v>
      </c>
      <c r="AN6" s="158" t="e">
        <f>IF(animals!#REF!&gt;0,animals!#REF!,"")</f>
        <v>#REF!</v>
      </c>
      <c r="AO6" s="158">
        <f>IF(animals!J28&gt;0,animals!J28,"")</f>
        <v>3.05</v>
      </c>
      <c r="AP6" s="158">
        <f>IF(animals!J29&gt;0,animals!J29,"")</f>
        <v>1.85</v>
      </c>
      <c r="AQ6" s="158" t="e">
        <f>IF(animals!#REF!&gt;0,animals!#REF!,"")</f>
        <v>#REF!</v>
      </c>
      <c r="AR6" s="158" t="e">
        <f>IF(animals!#REF!&gt;0,animals!#REF!,"")</f>
        <v>#REF!</v>
      </c>
      <c r="AS6" s="158">
        <f>IF(animals!J31&gt;0,animals!J31,"")</f>
        <v>3.44</v>
      </c>
      <c r="AT6" s="158">
        <f>IF(animals!J32&gt;0,animals!J32,"")</f>
        <v>2.0299999999999998</v>
      </c>
      <c r="AU6" s="158" t="e">
        <f>IF(animals!#REF!&gt;0,animals!#REF!,"")</f>
        <v>#REF!</v>
      </c>
      <c r="AV6" s="158" t="e">
        <f>IF(animals!#REF!&gt;0,animals!#REF!,"")</f>
        <v>#REF!</v>
      </c>
      <c r="AW6" s="158">
        <f>IF(animals!J33&gt;0,animals!J33,"")</f>
        <v>4.03</v>
      </c>
      <c r="AX6" s="158">
        <f>IF(animals!J34&gt;0,animals!J34,"")</f>
        <v>2.97</v>
      </c>
      <c r="AY6" s="158" t="e">
        <f>IF(animals!#REF!&gt;0,animals!#REF!,"")</f>
        <v>#REF!</v>
      </c>
    </row>
    <row r="7" spans="1:51" x14ac:dyDescent="0.25">
      <c r="A7" s="165" t="str">
        <f t="shared" si="0"/>
        <v>Microhypsibius minimus</v>
      </c>
      <c r="B7" s="166" t="str">
        <f t="shared" si="0"/>
        <v>BOG.6.4</v>
      </c>
      <c r="C7" s="170" t="str">
        <f>animals!L1</f>
        <v>6.4.10/2</v>
      </c>
      <c r="D7" s="162">
        <f>IF(animals!L3&gt;0,animals!L3,"")</f>
        <v>132.13</v>
      </c>
      <c r="E7" s="158">
        <f>IF(animals!L4&gt;0,animals!L4,"")</f>
        <v>15.93</v>
      </c>
      <c r="F7" s="158" t="e">
        <f>IF(animals!#REF!&gt;0,animals!#REF!,"")</f>
        <v>#REF!</v>
      </c>
      <c r="G7" s="158" t="e">
        <f>IF(animals!#REF!&gt;0,animals!#REF!,"")</f>
        <v>#REF!</v>
      </c>
      <c r="H7" s="158" t="e">
        <f>IF(animals!#REF!&gt;0,animals!#REF!,"")</f>
        <v>#REF!</v>
      </c>
      <c r="I7" s="158">
        <f>IF(animals!L5&gt;0,animals!L5,"")</f>
        <v>10.88</v>
      </c>
      <c r="J7" s="158">
        <f>IF(animals!L6&gt;0,animals!L6,"")</f>
        <v>1.57</v>
      </c>
      <c r="K7" s="158">
        <f>IF(animals!L7&gt;0,animals!L7,"")</f>
        <v>0.86</v>
      </c>
      <c r="L7" s="163" t="e">
        <f>IF(animals!#REF!&gt;0,animals!#REF!,"")</f>
        <v>#REF!</v>
      </c>
      <c r="M7" s="164">
        <f>IF(animals!L9&gt;0,animals!L9,"")</f>
        <v>1.71</v>
      </c>
      <c r="N7" s="158">
        <f>IF(animals!L10&gt;0,animals!L10,"")</f>
        <v>1.84</v>
      </c>
      <c r="O7" s="158">
        <f>IF(animals!L11&gt;0,animals!L11,"")</f>
        <v>2.09</v>
      </c>
      <c r="P7" s="158">
        <f>IF(animals!L12&gt;0,animals!L12,"")</f>
        <v>0.88</v>
      </c>
      <c r="Q7" s="158" t="e">
        <f>IF(animals!#REF!&gt;0,animals!#REF!,"")</f>
        <v>#REF!</v>
      </c>
      <c r="R7" s="158">
        <f>IF(animals!L13&gt;0,animals!L13,"")</f>
        <v>6.36</v>
      </c>
      <c r="S7" s="158">
        <f>IF(animals!L14&gt;0,animals!L14,"")</f>
        <v>8.17</v>
      </c>
      <c r="T7" s="158" t="e">
        <f>IF(animals!#REF!&gt;0,animals!#REF!,"")</f>
        <v>#REF!</v>
      </c>
      <c r="U7" s="158">
        <f>IF(animals!L16&gt;0,animals!L16,"")</f>
        <v>3.27</v>
      </c>
      <c r="V7" s="158">
        <f>IF(animals!L17&gt;0,animals!L17,"")</f>
        <v>2.14</v>
      </c>
      <c r="W7" s="158" t="e">
        <f>IF(animals!#REF!&gt;0,animals!#REF!,"")</f>
        <v>#REF!</v>
      </c>
      <c r="X7" s="158" t="e">
        <f>IF(animals!#REF!&gt;0,animals!#REF!,"")</f>
        <v>#REF!</v>
      </c>
      <c r="Y7" s="158" t="str">
        <f>IF(animals!L18&gt;0,animals!L18,"")</f>
        <v/>
      </c>
      <c r="Z7" s="158" t="str">
        <f>IF(animals!L19&gt;0,animals!L19,"")</f>
        <v/>
      </c>
      <c r="AA7" s="158" t="e">
        <f>IF(animals!#REF!&gt;0,animals!#REF!,"")</f>
        <v>#REF!</v>
      </c>
      <c r="AB7" s="158" t="e">
        <f>IF(animals!#REF!&gt;0,animals!#REF!,"")</f>
        <v>#REF!</v>
      </c>
      <c r="AC7" s="158">
        <f>IF(animals!L21&gt;0,animals!L21,"")</f>
        <v>3.5</v>
      </c>
      <c r="AD7" s="158">
        <f>IF(animals!L22&gt;0,animals!L22,"")</f>
        <v>2.12</v>
      </c>
      <c r="AE7" s="158" t="e">
        <f>IF(animals!#REF!&gt;0,animals!#REF!,"")</f>
        <v>#REF!</v>
      </c>
      <c r="AF7" s="158" t="e">
        <f>IF(animals!#REF!&gt;0,animals!#REF!,"")</f>
        <v>#REF!</v>
      </c>
      <c r="AG7" s="158">
        <f>IF(animals!L23&gt;0,animals!L23,"")</f>
        <v>3.38</v>
      </c>
      <c r="AH7" s="158">
        <f>IF(animals!L24&gt;0,animals!L24,"")</f>
        <v>1.99</v>
      </c>
      <c r="AI7" s="158" t="e">
        <f>IF(animals!#REF!&gt;0,animals!#REF!,"")</f>
        <v>#REF!</v>
      </c>
      <c r="AJ7" s="158" t="e">
        <f>IF(animals!#REF!&gt;0,animals!#REF!,"")</f>
        <v>#REF!</v>
      </c>
      <c r="AK7" s="158">
        <f>IF(animals!L26&gt;0,animals!L26,"")</f>
        <v>3.53</v>
      </c>
      <c r="AL7" s="158">
        <f>IF(animals!L27&gt;0,animals!L27,"")</f>
        <v>2.75</v>
      </c>
      <c r="AM7" s="158" t="e">
        <f>IF(animals!#REF!&gt;0,animals!#REF!,"")</f>
        <v>#REF!</v>
      </c>
      <c r="AN7" s="158" t="e">
        <f>IF(animals!#REF!&gt;0,animals!#REF!,"")</f>
        <v>#REF!</v>
      </c>
      <c r="AO7" s="158">
        <f>IF(animals!L28&gt;0,animals!L28,"")</f>
        <v>3.21</v>
      </c>
      <c r="AP7" s="158" t="str">
        <f>IF(animals!L29&gt;0,animals!L29,"")</f>
        <v/>
      </c>
      <c r="AQ7" s="158" t="e">
        <f>IF(animals!#REF!&gt;0,animals!#REF!,"")</f>
        <v>#REF!</v>
      </c>
      <c r="AR7" s="158" t="e">
        <f>IF(animals!#REF!&gt;0,animals!#REF!,"")</f>
        <v>#REF!</v>
      </c>
      <c r="AS7" s="158">
        <f>IF(animals!L31&gt;0,animals!L31,"")</f>
        <v>3.65</v>
      </c>
      <c r="AT7" s="158">
        <f>IF(animals!L32&gt;0,animals!L32,"")</f>
        <v>2.61</v>
      </c>
      <c r="AU7" s="158" t="e">
        <f>IF(animals!#REF!&gt;0,animals!#REF!,"")</f>
        <v>#REF!</v>
      </c>
      <c r="AV7" s="158" t="e">
        <f>IF(animals!#REF!&gt;0,animals!#REF!,"")</f>
        <v>#REF!</v>
      </c>
      <c r="AW7" s="158">
        <f>IF(animals!L33&gt;0,animals!L33,"")</f>
        <v>4.1500000000000004</v>
      </c>
      <c r="AX7" s="158">
        <f>IF(animals!L34&gt;0,animals!L34,"")</f>
        <v>3.11</v>
      </c>
      <c r="AY7" s="158" t="e">
        <f>IF(animals!#REF!&gt;0,animals!#REF!,"")</f>
        <v>#REF!</v>
      </c>
    </row>
    <row r="8" spans="1:51" x14ac:dyDescent="0.25">
      <c r="A8" s="165" t="str">
        <f t="shared" si="0"/>
        <v>Microhypsibius minimus</v>
      </c>
      <c r="B8" s="166" t="str">
        <f t="shared" si="0"/>
        <v>BOG.6.4</v>
      </c>
      <c r="C8" s="170" t="str">
        <f>animals!N1</f>
        <v>6.4.10/3</v>
      </c>
      <c r="D8" s="162">
        <f>IF(animals!N3&gt;0,animals!N3,"")</f>
        <v>127.98</v>
      </c>
      <c r="E8" s="158">
        <f>IF(animals!N4&gt;0,animals!N4,"")</f>
        <v>16.11</v>
      </c>
      <c r="F8" s="158" t="e">
        <f>IF(animals!#REF!&gt;0,animals!#REF!,"")</f>
        <v>#REF!</v>
      </c>
      <c r="G8" s="158" t="e">
        <f>IF(animals!#REF!&gt;0,animals!#REF!,"")</f>
        <v>#REF!</v>
      </c>
      <c r="H8" s="158" t="e">
        <f>IF(animals!#REF!&gt;0,animals!#REF!,"")</f>
        <v>#REF!</v>
      </c>
      <c r="I8" s="158">
        <f>IF(animals!N5&gt;0,animals!N5,"")</f>
        <v>10.26</v>
      </c>
      <c r="J8" s="158">
        <f>IF(animals!N6&gt;0,animals!N6,"")</f>
        <v>1.5</v>
      </c>
      <c r="K8" s="158">
        <f>IF(animals!N7&gt;0,animals!N7,"")</f>
        <v>0.73</v>
      </c>
      <c r="L8" s="163" t="e">
        <f>IF(animals!#REF!&gt;0,animals!#REF!,"")</f>
        <v>#REF!</v>
      </c>
      <c r="M8" s="164">
        <f>IF(animals!N9&gt;0,animals!N9,"")</f>
        <v>1.94</v>
      </c>
      <c r="N8" s="158">
        <f>IF(animals!N10&gt;0,animals!N10,"")</f>
        <v>1.84</v>
      </c>
      <c r="O8" s="158">
        <f>IF(animals!N11&gt;0,animals!N11,"")</f>
        <v>2.27</v>
      </c>
      <c r="P8" s="158">
        <f>IF(animals!N12&gt;0,animals!N12,"")</f>
        <v>1.1000000000000001</v>
      </c>
      <c r="Q8" s="158" t="e">
        <f>IF(animals!#REF!&gt;0,animals!#REF!,"")</f>
        <v>#REF!</v>
      </c>
      <c r="R8" s="158">
        <f>IF(animals!N13&gt;0,animals!N13,"")</f>
        <v>6.84</v>
      </c>
      <c r="S8" s="158">
        <f>IF(animals!N14&gt;0,animals!N14,"")</f>
        <v>8.6999999999999993</v>
      </c>
      <c r="T8" s="158" t="e">
        <f>IF(animals!#REF!&gt;0,animals!#REF!,"")</f>
        <v>#REF!</v>
      </c>
      <c r="U8" s="158">
        <f>IF(animals!N16&gt;0,animals!N16,"")</f>
        <v>3.58</v>
      </c>
      <c r="V8" s="158">
        <f>IF(animals!N17&gt;0,animals!N17,"")</f>
        <v>2.2999999999999998</v>
      </c>
      <c r="W8" s="158" t="e">
        <f>IF(animals!#REF!&gt;0,animals!#REF!,"")</f>
        <v>#REF!</v>
      </c>
      <c r="X8" s="158" t="e">
        <f>IF(animals!#REF!&gt;0,animals!#REF!,"")</f>
        <v>#REF!</v>
      </c>
      <c r="Y8" s="158">
        <f>IF(animals!N18&gt;0,animals!N18,"")</f>
        <v>3.35</v>
      </c>
      <c r="Z8" s="158">
        <f>IF(animals!N19&gt;0,animals!N19,"")</f>
        <v>1.84</v>
      </c>
      <c r="AA8" s="158" t="e">
        <f>IF(animals!#REF!&gt;0,animals!#REF!,"")</f>
        <v>#REF!</v>
      </c>
      <c r="AB8" s="158" t="e">
        <f>IF(animals!#REF!&gt;0,animals!#REF!,"")</f>
        <v>#REF!</v>
      </c>
      <c r="AC8" s="158">
        <f>IF(animals!N21&gt;0,animals!N21,"")</f>
        <v>3.75</v>
      </c>
      <c r="AD8" s="158">
        <f>IF(animals!N22&gt;0,animals!N22,"")</f>
        <v>2.7</v>
      </c>
      <c r="AE8" s="158" t="e">
        <f>IF(animals!#REF!&gt;0,animals!#REF!,"")</f>
        <v>#REF!</v>
      </c>
      <c r="AF8" s="158" t="e">
        <f>IF(animals!#REF!&gt;0,animals!#REF!,"")</f>
        <v>#REF!</v>
      </c>
      <c r="AG8" s="158">
        <f>IF(animals!N23&gt;0,animals!N23,"")</f>
        <v>3.2</v>
      </c>
      <c r="AH8" s="158">
        <f>IF(animals!N24&gt;0,animals!N24,"")</f>
        <v>1.97</v>
      </c>
      <c r="AI8" s="158" t="e">
        <f>IF(animals!#REF!&gt;0,animals!#REF!,"")</f>
        <v>#REF!</v>
      </c>
      <c r="AJ8" s="158" t="e">
        <f>IF(animals!#REF!&gt;0,animals!#REF!,"")</f>
        <v>#REF!</v>
      </c>
      <c r="AK8" s="158" t="str">
        <f>IF(animals!N26&gt;0,animals!N26,"")</f>
        <v/>
      </c>
      <c r="AL8" s="158">
        <f>IF(animals!N27&gt;0,animals!N27,"")</f>
        <v>2.5</v>
      </c>
      <c r="AM8" s="158" t="e">
        <f>IF(animals!#REF!&gt;0,animals!#REF!,"")</f>
        <v>#REF!</v>
      </c>
      <c r="AN8" s="158" t="e">
        <f>IF(animals!#REF!&gt;0,animals!#REF!,"")</f>
        <v>#REF!</v>
      </c>
      <c r="AO8" s="158">
        <f>IF(animals!N28&gt;0,animals!N28,"")</f>
        <v>3.22</v>
      </c>
      <c r="AP8" s="158">
        <f>IF(animals!N29&gt;0,animals!N29,"")</f>
        <v>2.14</v>
      </c>
      <c r="AQ8" s="158" t="e">
        <f>IF(animals!#REF!&gt;0,animals!#REF!,"")</f>
        <v>#REF!</v>
      </c>
      <c r="AR8" s="158" t="e">
        <f>IF(animals!#REF!&gt;0,animals!#REF!,"")</f>
        <v>#REF!</v>
      </c>
      <c r="AS8" s="158">
        <f>IF(animals!N31&gt;0,animals!N31,"")</f>
        <v>3.96</v>
      </c>
      <c r="AT8" s="158">
        <f>IF(animals!N32&gt;0,animals!N32,"")</f>
        <v>2.6</v>
      </c>
      <c r="AU8" s="158" t="e">
        <f>IF(animals!#REF!&gt;0,animals!#REF!,"")</f>
        <v>#REF!</v>
      </c>
      <c r="AV8" s="158" t="e">
        <f>IF(animals!#REF!&gt;0,animals!#REF!,"")</f>
        <v>#REF!</v>
      </c>
      <c r="AW8" s="158">
        <f>IF(animals!N33&gt;0,animals!N33,"")</f>
        <v>4.46</v>
      </c>
      <c r="AX8" s="158">
        <f>IF(animals!N34&gt;0,animals!N34,"")</f>
        <v>3.47</v>
      </c>
      <c r="AY8" s="158" t="e">
        <f>IF(animals!#REF!&gt;0,animals!#REF!,"")</f>
        <v>#REF!</v>
      </c>
    </row>
    <row r="9" spans="1:51" x14ac:dyDescent="0.25">
      <c r="A9" s="165" t="str">
        <f t="shared" si="0"/>
        <v>Microhypsibius minimus</v>
      </c>
      <c r="B9" s="166" t="str">
        <f t="shared" si="0"/>
        <v>BOG.6.4</v>
      </c>
      <c r="C9" s="170" t="str">
        <f>animals!P1</f>
        <v>6.4.14/1</v>
      </c>
      <c r="D9" s="162">
        <f>IF(animals!P3&gt;0,animals!P3,"")</f>
        <v>92.55</v>
      </c>
      <c r="E9" s="158">
        <f>IF(animals!P4&gt;0,animals!P4,"")</f>
        <v>14.98</v>
      </c>
      <c r="F9" s="158" t="e">
        <f>IF(animals!#REF!&gt;0,animals!#REF!,"")</f>
        <v>#REF!</v>
      </c>
      <c r="G9" s="158" t="e">
        <f>IF(animals!#REF!&gt;0,animals!#REF!,"")</f>
        <v>#REF!</v>
      </c>
      <c r="H9" s="158" t="e">
        <f>IF(animals!#REF!&gt;0,animals!#REF!,"")</f>
        <v>#REF!</v>
      </c>
      <c r="I9" s="158">
        <f>IF(animals!P5&gt;0,animals!P5,"")</f>
        <v>9.58</v>
      </c>
      <c r="J9" s="158">
        <f>IF(animals!P6&gt;0,animals!P6,"")</f>
        <v>1.21</v>
      </c>
      <c r="K9" s="158">
        <f>IF(animals!P7&gt;0,animals!P7,"")</f>
        <v>0.7</v>
      </c>
      <c r="L9" s="163" t="e">
        <f>IF(animals!#REF!&gt;0,animals!#REF!,"")</f>
        <v>#REF!</v>
      </c>
      <c r="M9" s="164">
        <f>IF(animals!P9&gt;0,animals!P9,"")</f>
        <v>1.46</v>
      </c>
      <c r="N9" s="158">
        <f>IF(animals!P10&gt;0,animals!P10,"")</f>
        <v>1.36</v>
      </c>
      <c r="O9" s="158">
        <f>IF(animals!P11&gt;0,animals!P11,"")</f>
        <v>1.7</v>
      </c>
      <c r="P9" s="158">
        <f>IF(animals!P12&gt;0,animals!P12,"")</f>
        <v>0.99</v>
      </c>
      <c r="Q9" s="158" t="e">
        <f>IF(animals!#REF!&gt;0,animals!#REF!,"")</f>
        <v>#REF!</v>
      </c>
      <c r="R9" s="158">
        <f>IF(animals!P13&gt;0,animals!P13,"")</f>
        <v>5.0199999999999996</v>
      </c>
      <c r="S9" s="158">
        <f>IF(animals!P14&gt;0,animals!P14,"")</f>
        <v>6.69</v>
      </c>
      <c r="T9" s="158" t="e">
        <f>IF(animals!#REF!&gt;0,animals!#REF!,"")</f>
        <v>#REF!</v>
      </c>
      <c r="U9" s="158">
        <f>IF(animals!P16&gt;0,animals!P16,"")</f>
        <v>3.36</v>
      </c>
      <c r="V9" s="158" t="str">
        <f>IF(animals!P17&gt;0,animals!P17,"")</f>
        <v/>
      </c>
      <c r="W9" s="158" t="e">
        <f>IF(animals!#REF!&gt;0,animals!#REF!,"")</f>
        <v>#REF!</v>
      </c>
      <c r="X9" s="158" t="e">
        <f>IF(animals!#REF!&gt;0,animals!#REF!,"")</f>
        <v>#REF!</v>
      </c>
      <c r="Y9" s="158">
        <f>IF(animals!P18&gt;0,animals!P18,"")</f>
        <v>3.2</v>
      </c>
      <c r="Z9" s="158" t="str">
        <f>IF(animals!P19&gt;0,animals!P19,"")</f>
        <v/>
      </c>
      <c r="AA9" s="158" t="e">
        <f>IF(animals!#REF!&gt;0,animals!#REF!,"")</f>
        <v>#REF!</v>
      </c>
      <c r="AB9" s="158" t="e">
        <f>IF(animals!#REF!&gt;0,animals!#REF!,"")</f>
        <v>#REF!</v>
      </c>
      <c r="AC9" s="158">
        <f>IF(animals!P21&gt;0,animals!P21,"")</f>
        <v>3.41</v>
      </c>
      <c r="AD9" s="158">
        <f>IF(animals!P22&gt;0,animals!P22,"")</f>
        <v>2.35</v>
      </c>
      <c r="AE9" s="158" t="e">
        <f>IF(animals!#REF!&gt;0,animals!#REF!,"")</f>
        <v>#REF!</v>
      </c>
      <c r="AF9" s="158" t="e">
        <f>IF(animals!#REF!&gt;0,animals!#REF!,"")</f>
        <v>#REF!</v>
      </c>
      <c r="AG9" s="158" t="str">
        <f>IF(animals!P23&gt;0,animals!P23,"")</f>
        <v/>
      </c>
      <c r="AH9" s="158" t="str">
        <f>IF(animals!P24&gt;0,animals!P24,"")</f>
        <v/>
      </c>
      <c r="AI9" s="158" t="e">
        <f>IF(animals!#REF!&gt;0,animals!#REF!,"")</f>
        <v>#REF!</v>
      </c>
      <c r="AJ9" s="158" t="e">
        <f>IF(animals!#REF!&gt;0,animals!#REF!,"")</f>
        <v>#REF!</v>
      </c>
      <c r="AK9" s="158" t="str">
        <f>IF(animals!P26&gt;0,animals!P26,"")</f>
        <v/>
      </c>
      <c r="AL9" s="158" t="str">
        <f>IF(animals!P27&gt;0,animals!P27,"")</f>
        <v/>
      </c>
      <c r="AM9" s="158" t="e">
        <f>IF(animals!#REF!&gt;0,animals!#REF!,"")</f>
        <v>#REF!</v>
      </c>
      <c r="AN9" s="158" t="e">
        <f>IF(animals!#REF!&gt;0,animals!#REF!,"")</f>
        <v>#REF!</v>
      </c>
      <c r="AO9" s="158">
        <f>IF(animals!P28&gt;0,animals!P28,"")</f>
        <v>3.38</v>
      </c>
      <c r="AP9" s="158" t="str">
        <f>IF(animals!P29&gt;0,animals!P29,"")</f>
        <v/>
      </c>
      <c r="AQ9" s="158" t="e">
        <f>IF(animals!#REF!&gt;0,animals!#REF!,"")</f>
        <v>#REF!</v>
      </c>
      <c r="AR9" s="158" t="e">
        <f>IF(animals!#REF!&gt;0,animals!#REF!,"")</f>
        <v>#REF!</v>
      </c>
      <c r="AS9" s="158">
        <f>IF(animals!P31&gt;0,animals!P31,"")</f>
        <v>3.38</v>
      </c>
      <c r="AT9" s="158" t="str">
        <f>IF(animals!P32&gt;0,animals!P32,"")</f>
        <v/>
      </c>
      <c r="AU9" s="158" t="e">
        <f>IF(animals!#REF!&gt;0,animals!#REF!,"")</f>
        <v>#REF!</v>
      </c>
      <c r="AV9" s="158" t="e">
        <f>IF(animals!#REF!&gt;0,animals!#REF!,"")</f>
        <v>#REF!</v>
      </c>
      <c r="AW9" s="158">
        <f>IF(animals!P33&gt;0,animals!P33,"")</f>
        <v>3.69</v>
      </c>
      <c r="AX9" s="158" t="str">
        <f>IF(animals!P34&gt;0,animals!P34,"")</f>
        <v/>
      </c>
      <c r="AY9" s="158" t="e">
        <f>IF(animals!#REF!&gt;0,animals!#REF!,"")</f>
        <v>#REF!</v>
      </c>
    </row>
    <row r="10" spans="1:51" x14ac:dyDescent="0.25">
      <c r="A10" s="165" t="str">
        <f t="shared" si="0"/>
        <v>Microhypsibius minimus</v>
      </c>
      <c r="B10" s="166" t="str">
        <f t="shared" si="0"/>
        <v>BOG.6.4</v>
      </c>
      <c r="C10" s="170" t="str">
        <f>animals!R1</f>
        <v>6.4.15/1</v>
      </c>
      <c r="D10" s="162">
        <f>IF(animals!R3&gt;0,animals!R3,"")</f>
        <v>100.81</v>
      </c>
      <c r="E10" s="158">
        <f>IF(animals!R4&gt;0,animals!R4,"")</f>
        <v>15.65</v>
      </c>
      <c r="F10" s="158" t="e">
        <f>IF(animals!#REF!&gt;0,animals!#REF!,"")</f>
        <v>#REF!</v>
      </c>
      <c r="G10" s="158" t="e">
        <f>IF(animals!#REF!&gt;0,animals!#REF!,"")</f>
        <v>#REF!</v>
      </c>
      <c r="H10" s="158" t="e">
        <f>IF(animals!#REF!&gt;0,animals!#REF!,"")</f>
        <v>#REF!</v>
      </c>
      <c r="I10" s="158">
        <f>IF(animals!R5&gt;0,animals!R5,"")</f>
        <v>10.7</v>
      </c>
      <c r="J10" s="158">
        <f>IF(animals!R6&gt;0,animals!R6,"")</f>
        <v>1.48</v>
      </c>
      <c r="K10" s="158">
        <f>IF(animals!R7&gt;0,animals!R7,"")</f>
        <v>0.7</v>
      </c>
      <c r="L10" s="163" t="e">
        <f>IF(animals!#REF!&gt;0,animals!#REF!,"")</f>
        <v>#REF!</v>
      </c>
      <c r="M10" s="164">
        <f>IF(animals!R9&gt;0,animals!R9,"")</f>
        <v>1.82</v>
      </c>
      <c r="N10" s="158">
        <f>IF(animals!R10&gt;0,animals!R10,"")</f>
        <v>1.76</v>
      </c>
      <c r="O10" s="158">
        <f>IF(animals!R11&gt;0,animals!R11,"")</f>
        <v>1.93</v>
      </c>
      <c r="P10" s="158">
        <f>IF(animals!R12&gt;0,animals!R12,"")</f>
        <v>0.98</v>
      </c>
      <c r="Q10" s="158" t="e">
        <f>IF(animals!#REF!&gt;0,animals!#REF!,"")</f>
        <v>#REF!</v>
      </c>
      <c r="R10" s="158">
        <f>IF(animals!R13&gt;0,animals!R13,"")</f>
        <v>6.04</v>
      </c>
      <c r="S10" s="158" t="str">
        <f>IF(animals!R14&gt;0,animals!R14,"")</f>
        <v/>
      </c>
      <c r="T10" s="158" t="e">
        <f>IF(animals!#REF!&gt;0,animals!#REF!,"")</f>
        <v>#REF!</v>
      </c>
      <c r="U10" s="158" t="str">
        <f>IF(animals!R16&gt;0,animals!R16,"")</f>
        <v/>
      </c>
      <c r="V10" s="158" t="str">
        <f>IF(animals!R17&gt;0,animals!R17,"")</f>
        <v/>
      </c>
      <c r="W10" s="158" t="e">
        <f>IF(animals!#REF!&gt;0,animals!#REF!,"")</f>
        <v>#REF!</v>
      </c>
      <c r="X10" s="158" t="e">
        <f>IF(animals!#REF!&gt;0,animals!#REF!,"")</f>
        <v>#REF!</v>
      </c>
      <c r="Y10" s="158">
        <f>IF(animals!R18&gt;0,animals!R18,"")</f>
        <v>2.97</v>
      </c>
      <c r="Z10" s="158">
        <f>IF(animals!R19&gt;0,animals!R19,"")</f>
        <v>1.82</v>
      </c>
      <c r="AA10" s="158" t="e">
        <f>IF(animals!#REF!&gt;0,animals!#REF!,"")</f>
        <v>#REF!</v>
      </c>
      <c r="AB10" s="158" t="e">
        <f>IF(animals!#REF!&gt;0,animals!#REF!,"")</f>
        <v>#REF!</v>
      </c>
      <c r="AC10" s="158">
        <f>IF(animals!R21&gt;0,animals!R21,"")</f>
        <v>3.24</v>
      </c>
      <c r="AD10" s="158">
        <f>IF(animals!R22&gt;0,animals!R22,"")</f>
        <v>2.44</v>
      </c>
      <c r="AE10" s="158" t="e">
        <f>IF(animals!#REF!&gt;0,animals!#REF!,"")</f>
        <v>#REF!</v>
      </c>
      <c r="AF10" s="158" t="e">
        <f>IF(animals!#REF!&gt;0,animals!#REF!,"")</f>
        <v>#REF!</v>
      </c>
      <c r="AG10" s="158">
        <f>IF(animals!R23&gt;0,animals!R23,"")</f>
        <v>3.02</v>
      </c>
      <c r="AH10" s="158">
        <f>IF(animals!R24&gt;0,animals!R24,"")</f>
        <v>1.82</v>
      </c>
      <c r="AI10" s="158" t="e">
        <f>IF(animals!#REF!&gt;0,animals!#REF!,"")</f>
        <v>#REF!</v>
      </c>
      <c r="AJ10" s="158" t="e">
        <f>IF(animals!#REF!&gt;0,animals!#REF!,"")</f>
        <v>#REF!</v>
      </c>
      <c r="AK10" s="158">
        <f>IF(animals!R26&gt;0,animals!R26,"")</f>
        <v>3.21</v>
      </c>
      <c r="AL10" s="158">
        <f>IF(animals!R27&gt;0,animals!R27,"")</f>
        <v>2.36</v>
      </c>
      <c r="AM10" s="158" t="e">
        <f>IF(animals!#REF!&gt;0,animals!#REF!,"")</f>
        <v>#REF!</v>
      </c>
      <c r="AN10" s="158" t="e">
        <f>IF(animals!#REF!&gt;0,animals!#REF!,"")</f>
        <v>#REF!</v>
      </c>
      <c r="AO10" s="158" t="str">
        <f>IF(animals!R28&gt;0,animals!R28,"")</f>
        <v/>
      </c>
      <c r="AP10" s="158" t="str">
        <f>IF(animals!R29&gt;0,animals!R29,"")</f>
        <v/>
      </c>
      <c r="AQ10" s="158" t="e">
        <f>IF(animals!#REF!&gt;0,animals!#REF!,"")</f>
        <v>#REF!</v>
      </c>
      <c r="AR10" s="158" t="e">
        <f>IF(animals!#REF!&gt;0,animals!#REF!,"")</f>
        <v>#REF!</v>
      </c>
      <c r="AS10" s="158">
        <f>IF(animals!R31&gt;0,animals!R31,"")</f>
        <v>3.84</v>
      </c>
      <c r="AT10" s="158">
        <f>IF(animals!R32&gt;0,animals!R32,"")</f>
        <v>2.29</v>
      </c>
      <c r="AU10" s="158" t="e">
        <f>IF(animals!#REF!&gt;0,animals!#REF!,"")</f>
        <v>#REF!</v>
      </c>
      <c r="AV10" s="158" t="e">
        <f>IF(animals!#REF!&gt;0,animals!#REF!,"")</f>
        <v>#REF!</v>
      </c>
      <c r="AW10" s="158" t="str">
        <f>IF(animals!R33&gt;0,animals!R33,"")</f>
        <v/>
      </c>
      <c r="AX10" s="158" t="str">
        <f>IF(animals!R34&gt;0,animals!R34,"")</f>
        <v/>
      </c>
      <c r="AY10" s="158" t="e">
        <f>IF(animals!#REF!&gt;0,animals!#REF!,"")</f>
        <v>#REF!</v>
      </c>
    </row>
    <row r="11" spans="1:51" x14ac:dyDescent="0.25">
      <c r="A11" s="165" t="str">
        <f t="shared" si="0"/>
        <v>Microhypsibius minimus</v>
      </c>
      <c r="B11" s="166" t="str">
        <f t="shared" si="0"/>
        <v>BOG.6.4</v>
      </c>
      <c r="C11" s="170" t="str">
        <f>animals!T1</f>
        <v>6.4.17/1</v>
      </c>
      <c r="D11" s="162" t="str">
        <f>IF(animals!T3&gt;0,animals!T3,"")</f>
        <v/>
      </c>
      <c r="E11" s="158">
        <f>IF(animals!T4&gt;0,animals!T4,"")</f>
        <v>15.53</v>
      </c>
      <c r="F11" s="158" t="e">
        <f>IF(animals!#REF!&gt;0,animals!#REF!,"")</f>
        <v>#REF!</v>
      </c>
      <c r="G11" s="158" t="e">
        <f>IF(animals!#REF!&gt;0,animals!#REF!,"")</f>
        <v>#REF!</v>
      </c>
      <c r="H11" s="158" t="e">
        <f>IF(animals!#REF!&gt;0,animals!#REF!,"")</f>
        <v>#REF!</v>
      </c>
      <c r="I11" s="158">
        <f>IF(animals!T5&gt;0,animals!T5,"")</f>
        <v>10.61</v>
      </c>
      <c r="J11" s="158">
        <f>IF(animals!T6&gt;0,animals!T6,"")</f>
        <v>1.69</v>
      </c>
      <c r="K11" s="158" t="str">
        <f>IF(animals!T7&gt;0,animals!T7,"")</f>
        <v/>
      </c>
      <c r="L11" s="163" t="e">
        <f>IF(animals!#REF!&gt;0,animals!#REF!,"")</f>
        <v>#REF!</v>
      </c>
      <c r="M11" s="164">
        <f>IF(animals!T9&gt;0,animals!T9,"")</f>
        <v>1.89</v>
      </c>
      <c r="N11" s="158">
        <f>IF(animals!T10&gt;0,animals!T10,"")</f>
        <v>1.59</v>
      </c>
      <c r="O11" s="158">
        <f>IF(animals!T11&gt;0,animals!T11,"")</f>
        <v>1.96</v>
      </c>
      <c r="P11" s="158">
        <f>IF(animals!T12&gt;0,animals!T12,"")</f>
        <v>0.78</v>
      </c>
      <c r="Q11" s="158" t="e">
        <f>IF(animals!#REF!&gt;0,animals!#REF!,"")</f>
        <v>#REF!</v>
      </c>
      <c r="R11" s="158">
        <f>IF(animals!T13&gt;0,animals!T13,"")</f>
        <v>6.17</v>
      </c>
      <c r="S11" s="158">
        <f>IF(animals!T14&gt;0,animals!T14,"")</f>
        <v>7.8</v>
      </c>
      <c r="T11" s="158" t="e">
        <f>IF(animals!#REF!&gt;0,animals!#REF!,"")</f>
        <v>#REF!</v>
      </c>
      <c r="U11" s="158">
        <f>IF(animals!T16&gt;0,animals!T16,"")</f>
        <v>3.49</v>
      </c>
      <c r="V11" s="158">
        <f>IF(animals!T17&gt;0,animals!T17,"")</f>
        <v>2.62</v>
      </c>
      <c r="W11" s="158" t="e">
        <f>IF(animals!#REF!&gt;0,animals!#REF!,"")</f>
        <v>#REF!</v>
      </c>
      <c r="X11" s="158" t="e">
        <f>IF(animals!#REF!&gt;0,animals!#REF!,"")</f>
        <v>#REF!</v>
      </c>
      <c r="Y11" s="158" t="str">
        <f>IF(animals!T18&gt;0,animals!T18,"")</f>
        <v/>
      </c>
      <c r="Z11" s="158" t="str">
        <f>IF(animals!T19&gt;0,animals!T19,"")</f>
        <v/>
      </c>
      <c r="AA11" s="158" t="e">
        <f>IF(animals!#REF!&gt;0,animals!#REF!,"")</f>
        <v>#REF!</v>
      </c>
      <c r="AB11" s="158" t="e">
        <f>IF(animals!#REF!&gt;0,animals!#REF!,"")</f>
        <v>#REF!</v>
      </c>
      <c r="AC11" s="158">
        <f>IF(animals!T21&gt;0,animals!T21,"")</f>
        <v>3.61</v>
      </c>
      <c r="AD11" s="158">
        <f>IF(animals!T22&gt;0,animals!T22,"")</f>
        <v>2.56</v>
      </c>
      <c r="AE11" s="158" t="e">
        <f>IF(animals!#REF!&gt;0,animals!#REF!,"")</f>
        <v>#REF!</v>
      </c>
      <c r="AF11" s="158" t="e">
        <f>IF(animals!#REF!&gt;0,animals!#REF!,"")</f>
        <v>#REF!</v>
      </c>
      <c r="AG11" s="158">
        <f>IF(animals!T23&gt;0,animals!T23,"")</f>
        <v>3.05</v>
      </c>
      <c r="AH11" s="158" t="str">
        <f>IF(animals!T24&gt;0,animals!T24,"")</f>
        <v/>
      </c>
      <c r="AI11" s="158" t="e">
        <f>IF(animals!#REF!&gt;0,animals!#REF!,"")</f>
        <v>#REF!</v>
      </c>
      <c r="AJ11" s="158" t="e">
        <f>IF(animals!#REF!&gt;0,animals!#REF!,"")</f>
        <v>#REF!</v>
      </c>
      <c r="AK11" s="158">
        <f>IF(animals!T26&gt;0,animals!T26,"")</f>
        <v>3.38</v>
      </c>
      <c r="AL11" s="158">
        <f>IF(animals!T27&gt;0,animals!T27,"")</f>
        <v>2.5</v>
      </c>
      <c r="AM11" s="158" t="e">
        <f>IF(animals!#REF!&gt;0,animals!#REF!,"")</f>
        <v>#REF!</v>
      </c>
      <c r="AN11" s="158" t="e">
        <f>IF(animals!#REF!&gt;0,animals!#REF!,"")</f>
        <v>#REF!</v>
      </c>
      <c r="AO11" s="158">
        <f>IF(animals!T28&gt;0,animals!T28,"")</f>
        <v>3.05</v>
      </c>
      <c r="AP11" s="158">
        <f>IF(animals!T29&gt;0,animals!T29,"")</f>
        <v>2.0299999999999998</v>
      </c>
      <c r="AQ11" s="158" t="e">
        <f>IF(animals!#REF!&gt;0,animals!#REF!,"")</f>
        <v>#REF!</v>
      </c>
      <c r="AR11" s="158" t="e">
        <f>IF(animals!#REF!&gt;0,animals!#REF!,"")</f>
        <v>#REF!</v>
      </c>
      <c r="AS11" s="158">
        <f>IF(animals!T31&gt;0,animals!T31,"")</f>
        <v>3.95</v>
      </c>
      <c r="AT11" s="158">
        <f>IF(animals!T32&gt;0,animals!T32,"")</f>
        <v>2.4</v>
      </c>
      <c r="AU11" s="158" t="e">
        <f>IF(animals!#REF!&gt;0,animals!#REF!,"")</f>
        <v>#REF!</v>
      </c>
      <c r="AV11" s="158" t="e">
        <f>IF(animals!#REF!&gt;0,animals!#REF!,"")</f>
        <v>#REF!</v>
      </c>
      <c r="AW11" s="158" t="str">
        <f>IF(animals!T33&gt;0,animals!T33,"")</f>
        <v/>
      </c>
      <c r="AX11" s="158" t="str">
        <f>IF(animals!T34&gt;0,animals!T34,"")</f>
        <v/>
      </c>
      <c r="AY11" s="158" t="e">
        <f>IF(animals!#REF!&gt;0,animals!#REF!,"")</f>
        <v>#REF!</v>
      </c>
    </row>
    <row r="12" spans="1:51" x14ac:dyDescent="0.25">
      <c r="A12" s="165" t="str">
        <f t="shared" si="0"/>
        <v>Microhypsibius minimus</v>
      </c>
      <c r="B12" s="166" t="str">
        <f t="shared" si="0"/>
        <v>BOG.6.4</v>
      </c>
      <c r="C12" s="170" t="str">
        <f>animals!V1</f>
        <v>6.4.18/1</v>
      </c>
      <c r="D12" s="162">
        <f>IF(animals!V3&gt;0,animals!V3,"")</f>
        <v>112.11</v>
      </c>
      <c r="E12" s="158">
        <f>IF(animals!V4&gt;0,animals!V4,"")</f>
        <v>15.24</v>
      </c>
      <c r="F12" s="158" t="e">
        <f>IF(animals!#REF!&gt;0,animals!#REF!,"")</f>
        <v>#REF!</v>
      </c>
      <c r="G12" s="158" t="e">
        <f>IF(animals!#REF!&gt;0,animals!#REF!,"")</f>
        <v>#REF!</v>
      </c>
      <c r="H12" s="158" t="e">
        <f>IF(animals!#REF!&gt;0,animals!#REF!,"")</f>
        <v>#REF!</v>
      </c>
      <c r="I12" s="158">
        <f>IF(animals!V5&gt;0,animals!V5,"")</f>
        <v>10.210000000000001</v>
      </c>
      <c r="J12" s="158">
        <f>IF(animals!V6&gt;0,animals!V6,"")</f>
        <v>1.26</v>
      </c>
      <c r="K12" s="158">
        <f>IF(animals!V7&gt;0,animals!V7,"")</f>
        <v>0.77</v>
      </c>
      <c r="L12" s="163" t="e">
        <f>IF(animals!#REF!&gt;0,animals!#REF!,"")</f>
        <v>#REF!</v>
      </c>
      <c r="M12" s="164">
        <f>IF(animals!V9&gt;0,animals!V9,"")</f>
        <v>1.55</v>
      </c>
      <c r="N12" s="158">
        <f>IF(animals!V10&gt;0,animals!V10,"")</f>
        <v>1.56</v>
      </c>
      <c r="O12" s="158">
        <f>IF(animals!V11&gt;0,animals!V11,"")</f>
        <v>1.91</v>
      </c>
      <c r="P12" s="158">
        <f>IF(animals!V12&gt;0,animals!V12,"")</f>
        <v>0.82</v>
      </c>
      <c r="Q12" s="158" t="e">
        <f>IF(animals!#REF!&gt;0,animals!#REF!,"")</f>
        <v>#REF!</v>
      </c>
      <c r="R12" s="158">
        <f>IF(animals!V13&gt;0,animals!V13,"")</f>
        <v>5.74</v>
      </c>
      <c r="S12" s="158">
        <f>IF(animals!V14&gt;0,animals!V14,"")</f>
        <v>7.21</v>
      </c>
      <c r="T12" s="158" t="e">
        <f>IF(animals!#REF!&gt;0,animals!#REF!,"")</f>
        <v>#REF!</v>
      </c>
      <c r="U12" s="158">
        <f>IF(animals!V16&gt;0,animals!V16,"")</f>
        <v>2.96</v>
      </c>
      <c r="V12" s="158" t="str">
        <f>IF(animals!V17&gt;0,animals!V17,"")</f>
        <v/>
      </c>
      <c r="W12" s="158" t="e">
        <f>IF(animals!#REF!&gt;0,animals!#REF!,"")</f>
        <v>#REF!</v>
      </c>
      <c r="X12" s="158" t="e">
        <f>IF(animals!#REF!&gt;0,animals!#REF!,"")</f>
        <v>#REF!</v>
      </c>
      <c r="Y12" s="158">
        <f>IF(animals!V18&gt;0,animals!V18,"")</f>
        <v>2.63</v>
      </c>
      <c r="Z12" s="158" t="str">
        <f>IF(animals!V19&gt;0,animals!V19,"")</f>
        <v/>
      </c>
      <c r="AA12" s="158" t="e">
        <f>IF(animals!#REF!&gt;0,animals!#REF!,"")</f>
        <v>#REF!</v>
      </c>
      <c r="AB12" s="158" t="e">
        <f>IF(animals!#REF!&gt;0,animals!#REF!,"")</f>
        <v>#REF!</v>
      </c>
      <c r="AC12" s="158">
        <f>IF(animals!V21&gt;0,animals!V21,"")</f>
        <v>3.33</v>
      </c>
      <c r="AD12" s="158">
        <f>IF(animals!V22&gt;0,animals!V22,"")</f>
        <v>2.6</v>
      </c>
      <c r="AE12" s="158" t="e">
        <f>IF(animals!#REF!&gt;0,animals!#REF!,"")</f>
        <v>#REF!</v>
      </c>
      <c r="AF12" s="158" t="e">
        <f>IF(animals!#REF!&gt;0,animals!#REF!,"")</f>
        <v>#REF!</v>
      </c>
      <c r="AG12" s="158">
        <f>IF(animals!V23&gt;0,animals!V23,"")</f>
        <v>3.25</v>
      </c>
      <c r="AH12" s="158">
        <f>IF(animals!V24&gt;0,animals!V24,"")</f>
        <v>2.19</v>
      </c>
      <c r="AI12" s="158" t="e">
        <f>IF(animals!#REF!&gt;0,animals!#REF!,"")</f>
        <v>#REF!</v>
      </c>
      <c r="AJ12" s="158" t="e">
        <f>IF(animals!#REF!&gt;0,animals!#REF!,"")</f>
        <v>#REF!</v>
      </c>
      <c r="AK12" s="158">
        <f>IF(animals!V26&gt;0,animals!V26,"")</f>
        <v>3.33</v>
      </c>
      <c r="AL12" s="158">
        <f>IF(animals!V27&gt;0,animals!V27,"")</f>
        <v>2.6</v>
      </c>
      <c r="AM12" s="158" t="e">
        <f>IF(animals!#REF!&gt;0,animals!#REF!,"")</f>
        <v>#REF!</v>
      </c>
      <c r="AN12" s="158" t="e">
        <f>IF(animals!#REF!&gt;0,animals!#REF!,"")</f>
        <v>#REF!</v>
      </c>
      <c r="AO12" s="158" t="str">
        <f>IF(animals!V28&gt;0,animals!V28,"")</f>
        <v/>
      </c>
      <c r="AP12" s="158" t="str">
        <f>IF(animals!V29&gt;0,animals!V29,"")</f>
        <v/>
      </c>
      <c r="AQ12" s="158" t="e">
        <f>IF(animals!#REF!&gt;0,animals!#REF!,"")</f>
        <v>#REF!</v>
      </c>
      <c r="AR12" s="158" t="e">
        <f>IF(animals!#REF!&gt;0,animals!#REF!,"")</f>
        <v>#REF!</v>
      </c>
      <c r="AS12" s="158" t="str">
        <f>IF(animals!V31&gt;0,animals!V31,"")</f>
        <v/>
      </c>
      <c r="AT12" s="158" t="str">
        <f>IF(animals!V32&gt;0,animals!V32,"")</f>
        <v/>
      </c>
      <c r="AU12" s="158" t="e">
        <f>IF(animals!#REF!&gt;0,animals!#REF!,"")</f>
        <v>#REF!</v>
      </c>
      <c r="AV12" s="158" t="e">
        <f>IF(animals!#REF!&gt;0,animals!#REF!,"")</f>
        <v>#REF!</v>
      </c>
      <c r="AW12" s="158" t="str">
        <f>IF(animals!V33&gt;0,animals!V33,"")</f>
        <v/>
      </c>
      <c r="AX12" s="158" t="str">
        <f>IF(animals!V34&gt;0,animals!V34,"")</f>
        <v/>
      </c>
      <c r="AY12" s="158" t="e">
        <f>IF(animals!#REF!&gt;0,animals!#REF!,"")</f>
        <v>#REF!</v>
      </c>
    </row>
    <row r="13" spans="1:51" x14ac:dyDescent="0.25">
      <c r="A13" s="165" t="str">
        <f t="shared" si="0"/>
        <v>Microhypsibius minimus</v>
      </c>
      <c r="B13" s="166" t="str">
        <f t="shared" si="0"/>
        <v>BOG.6.4</v>
      </c>
      <c r="C13" s="170">
        <f>animals!X1</f>
        <v>12</v>
      </c>
      <c r="D13" s="162" t="str">
        <f>IF(animals!X3&gt;0,animals!X3,"")</f>
        <v/>
      </c>
      <c r="E13" s="158" t="str">
        <f>IF(animals!X4&gt;0,animals!X4,"")</f>
        <v/>
      </c>
      <c r="F13" s="158" t="e">
        <f>IF(animals!#REF!&gt;0,animals!#REF!,"")</f>
        <v>#REF!</v>
      </c>
      <c r="G13" s="158" t="e">
        <f>IF(animals!#REF!&gt;0,animals!#REF!,"")</f>
        <v>#REF!</v>
      </c>
      <c r="H13" s="158" t="e">
        <f>IF(animals!#REF!&gt;0,animals!#REF!,"")</f>
        <v>#REF!</v>
      </c>
      <c r="I13" s="158" t="str">
        <f>IF(animals!X5&gt;0,animals!X5,"")</f>
        <v/>
      </c>
      <c r="J13" s="158" t="str">
        <f>IF(animals!X6&gt;0,animals!X6,"")</f>
        <v/>
      </c>
      <c r="K13" s="158" t="str">
        <f>IF(animals!X7&gt;0,animals!X7,"")</f>
        <v/>
      </c>
      <c r="L13" s="163" t="e">
        <f>IF(animals!#REF!&gt;0,animals!#REF!,"")</f>
        <v>#REF!</v>
      </c>
      <c r="M13" s="164" t="str">
        <f>IF(animals!X9&gt;0,animals!X9,"")</f>
        <v/>
      </c>
      <c r="N13" s="158" t="str">
        <f>IF(animals!X10&gt;0,animals!X10,"")</f>
        <v/>
      </c>
      <c r="O13" s="158" t="str">
        <f>IF(animals!X11&gt;0,animals!X11,"")</f>
        <v/>
      </c>
      <c r="P13" s="158" t="str">
        <f>IF(animals!X12&gt;0,animals!X12,"")</f>
        <v/>
      </c>
      <c r="Q13" s="158" t="e">
        <f>IF(animals!#REF!&gt;0,animals!#REF!,"")</f>
        <v>#REF!</v>
      </c>
      <c r="R13" s="158" t="str">
        <f>IF(animals!X13&gt;0,animals!X13,"")</f>
        <v/>
      </c>
      <c r="S13" s="158" t="str">
        <f>IF(animals!X14&gt;0,animals!X14,"")</f>
        <v/>
      </c>
      <c r="T13" s="158" t="e">
        <f>IF(animals!#REF!&gt;0,animals!#REF!,"")</f>
        <v>#REF!</v>
      </c>
      <c r="U13" s="158" t="str">
        <f>IF(animals!X16&gt;0,animals!X16,"")</f>
        <v/>
      </c>
      <c r="V13" s="158" t="str">
        <f>IF(animals!X17&gt;0,animals!X17,"")</f>
        <v/>
      </c>
      <c r="W13" s="158" t="e">
        <f>IF(animals!#REF!&gt;0,animals!#REF!,"")</f>
        <v>#REF!</v>
      </c>
      <c r="X13" s="158" t="e">
        <f>IF(animals!#REF!&gt;0,animals!#REF!,"")</f>
        <v>#REF!</v>
      </c>
      <c r="Y13" s="158" t="str">
        <f>IF(animals!X18&gt;0,animals!X18,"")</f>
        <v/>
      </c>
      <c r="Z13" s="158" t="str">
        <f>IF(animals!X19&gt;0,animals!X19,"")</f>
        <v/>
      </c>
      <c r="AA13" s="158" t="e">
        <f>IF(animals!#REF!&gt;0,animals!#REF!,"")</f>
        <v>#REF!</v>
      </c>
      <c r="AB13" s="158" t="e">
        <f>IF(animals!#REF!&gt;0,animals!#REF!,"")</f>
        <v>#REF!</v>
      </c>
      <c r="AC13" s="158" t="str">
        <f>IF(animals!X21&gt;0,animals!X21,"")</f>
        <v/>
      </c>
      <c r="AD13" s="158" t="str">
        <f>IF(animals!X22&gt;0,animals!X22,"")</f>
        <v/>
      </c>
      <c r="AE13" s="158" t="e">
        <f>IF(animals!#REF!&gt;0,animals!#REF!,"")</f>
        <v>#REF!</v>
      </c>
      <c r="AF13" s="158" t="e">
        <f>IF(animals!#REF!&gt;0,animals!#REF!,"")</f>
        <v>#REF!</v>
      </c>
      <c r="AG13" s="158" t="str">
        <f>IF(animals!X23&gt;0,animals!X23,"")</f>
        <v/>
      </c>
      <c r="AH13" s="158" t="str">
        <f>IF(animals!X24&gt;0,animals!X24,"")</f>
        <v/>
      </c>
      <c r="AI13" s="158" t="e">
        <f>IF(animals!#REF!&gt;0,animals!#REF!,"")</f>
        <v>#REF!</v>
      </c>
      <c r="AJ13" s="158" t="e">
        <f>IF(animals!#REF!&gt;0,animals!#REF!,"")</f>
        <v>#REF!</v>
      </c>
      <c r="AK13" s="158" t="str">
        <f>IF(animals!X26&gt;0,animals!X26,"")</f>
        <v/>
      </c>
      <c r="AL13" s="158" t="str">
        <f>IF(animals!X27&gt;0,animals!X27,"")</f>
        <v/>
      </c>
      <c r="AM13" s="158" t="e">
        <f>IF(animals!#REF!&gt;0,animals!#REF!,"")</f>
        <v>#REF!</v>
      </c>
      <c r="AN13" s="158" t="e">
        <f>IF(animals!#REF!&gt;0,animals!#REF!,"")</f>
        <v>#REF!</v>
      </c>
      <c r="AO13" s="158" t="str">
        <f>IF(animals!X28&gt;0,animals!X28,"")</f>
        <v/>
      </c>
      <c r="AP13" s="158" t="str">
        <f>IF(animals!X29&gt;0,animals!X29,"")</f>
        <v/>
      </c>
      <c r="AQ13" s="158" t="e">
        <f>IF(animals!#REF!&gt;0,animals!#REF!,"")</f>
        <v>#REF!</v>
      </c>
      <c r="AR13" s="158" t="e">
        <f>IF(animals!#REF!&gt;0,animals!#REF!,"")</f>
        <v>#REF!</v>
      </c>
      <c r="AS13" s="158" t="str">
        <f>IF(animals!X31&gt;0,animals!X31,"")</f>
        <v/>
      </c>
      <c r="AT13" s="158" t="str">
        <f>IF(animals!X32&gt;0,animals!X32,"")</f>
        <v/>
      </c>
      <c r="AU13" s="158" t="e">
        <f>IF(animals!#REF!&gt;0,animals!#REF!,"")</f>
        <v>#REF!</v>
      </c>
      <c r="AV13" s="158" t="e">
        <f>IF(animals!#REF!&gt;0,animals!#REF!,"")</f>
        <v>#REF!</v>
      </c>
      <c r="AW13" s="158" t="str">
        <f>IF(animals!X33&gt;0,animals!X33,"")</f>
        <v/>
      </c>
      <c r="AX13" s="158" t="str">
        <f>IF(animals!X34&gt;0,animals!X34,"")</f>
        <v/>
      </c>
      <c r="AY13" s="158" t="e">
        <f>IF(animals!#REF!&gt;0,animals!#REF!,"")</f>
        <v>#REF!</v>
      </c>
    </row>
    <row r="14" spans="1:51" x14ac:dyDescent="0.25">
      <c r="A14" s="165" t="str">
        <f t="shared" si="0"/>
        <v>Microhypsibius minimus</v>
      </c>
      <c r="B14" s="166" t="str">
        <f t="shared" si="0"/>
        <v>BOG.6.4</v>
      </c>
      <c r="C14" s="170">
        <f>animals!Z1</f>
        <v>13</v>
      </c>
      <c r="D14" s="162" t="str">
        <f>IF(animals!Z3&gt;0,animals!Z3,"")</f>
        <v/>
      </c>
      <c r="E14" s="158" t="str">
        <f>IF(animals!Z4&gt;0,animals!Z4,"")</f>
        <v/>
      </c>
      <c r="F14" s="158" t="e">
        <f>IF(animals!#REF!&gt;0,animals!#REF!,"")</f>
        <v>#REF!</v>
      </c>
      <c r="G14" s="158" t="e">
        <f>IF(animals!#REF!&gt;0,animals!#REF!,"")</f>
        <v>#REF!</v>
      </c>
      <c r="H14" s="158" t="e">
        <f>IF(animals!#REF!&gt;0,animals!#REF!,"")</f>
        <v>#REF!</v>
      </c>
      <c r="I14" s="158" t="str">
        <f>IF(animals!Z5&gt;0,animals!Z5,"")</f>
        <v/>
      </c>
      <c r="J14" s="158" t="str">
        <f>IF(animals!Z6&gt;0,animals!Z6,"")</f>
        <v/>
      </c>
      <c r="K14" s="158" t="str">
        <f>IF(animals!Z7&gt;0,animals!Z7,"")</f>
        <v/>
      </c>
      <c r="L14" s="163" t="e">
        <f>IF(animals!#REF!&gt;0,animals!#REF!,"")</f>
        <v>#REF!</v>
      </c>
      <c r="M14" s="164" t="str">
        <f>IF(animals!Z9&gt;0,animals!Z9,"")</f>
        <v/>
      </c>
      <c r="N14" s="158" t="str">
        <f>IF(animals!Z10&gt;0,animals!Z10,"")</f>
        <v/>
      </c>
      <c r="O14" s="158" t="str">
        <f>IF(animals!Z11&gt;0,animals!Z11,"")</f>
        <v/>
      </c>
      <c r="P14" s="158" t="str">
        <f>IF(animals!Z12&gt;0,animals!Z12,"")</f>
        <v/>
      </c>
      <c r="Q14" s="158" t="e">
        <f>IF(animals!#REF!&gt;0,animals!#REF!,"")</f>
        <v>#REF!</v>
      </c>
      <c r="R14" s="158" t="str">
        <f>IF(animals!Z13&gt;0,animals!Z13,"")</f>
        <v/>
      </c>
      <c r="S14" s="158" t="str">
        <f>IF(animals!Z14&gt;0,animals!Z14,"")</f>
        <v/>
      </c>
      <c r="T14" s="158" t="e">
        <f>IF(animals!#REF!&gt;0,animals!#REF!,"")</f>
        <v>#REF!</v>
      </c>
      <c r="U14" s="158" t="str">
        <f>IF(animals!Z16&gt;0,animals!Z16,"")</f>
        <v/>
      </c>
      <c r="V14" s="158" t="str">
        <f>IF(animals!Z17&gt;0,animals!Z17,"")</f>
        <v/>
      </c>
      <c r="W14" s="158" t="e">
        <f>IF(animals!#REF!&gt;0,animals!#REF!,"")</f>
        <v>#REF!</v>
      </c>
      <c r="X14" s="158" t="e">
        <f>IF(animals!#REF!&gt;0,animals!#REF!,"")</f>
        <v>#REF!</v>
      </c>
      <c r="Y14" s="158" t="str">
        <f>IF(animals!Z18&gt;0,animals!Z18,"")</f>
        <v/>
      </c>
      <c r="Z14" s="158" t="str">
        <f>IF(animals!Z19&gt;0,animals!Z19,"")</f>
        <v/>
      </c>
      <c r="AA14" s="158" t="e">
        <f>IF(animals!#REF!&gt;0,animals!#REF!,"")</f>
        <v>#REF!</v>
      </c>
      <c r="AB14" s="158" t="e">
        <f>IF(animals!#REF!&gt;0,animals!#REF!,"")</f>
        <v>#REF!</v>
      </c>
      <c r="AC14" s="158" t="str">
        <f>IF(animals!Z21&gt;0,animals!Z21,"")</f>
        <v/>
      </c>
      <c r="AD14" s="158" t="str">
        <f>IF(animals!Z22&gt;0,animals!Z22,"")</f>
        <v/>
      </c>
      <c r="AE14" s="158" t="e">
        <f>IF(animals!#REF!&gt;0,animals!#REF!,"")</f>
        <v>#REF!</v>
      </c>
      <c r="AF14" s="158" t="e">
        <f>IF(animals!#REF!&gt;0,animals!#REF!,"")</f>
        <v>#REF!</v>
      </c>
      <c r="AG14" s="158" t="str">
        <f>IF(animals!Z23&gt;0,animals!Z23,"")</f>
        <v/>
      </c>
      <c r="AH14" s="158" t="str">
        <f>IF(animals!Z24&gt;0,animals!Z24,"")</f>
        <v/>
      </c>
      <c r="AI14" s="158" t="e">
        <f>IF(animals!#REF!&gt;0,animals!#REF!,"")</f>
        <v>#REF!</v>
      </c>
      <c r="AJ14" s="158" t="e">
        <f>IF(animals!#REF!&gt;0,animals!#REF!,"")</f>
        <v>#REF!</v>
      </c>
      <c r="AK14" s="158" t="str">
        <f>IF(animals!Z26&gt;0,animals!Z26,"")</f>
        <v/>
      </c>
      <c r="AL14" s="158" t="str">
        <f>IF(animals!Z27&gt;0,animals!Z27,"")</f>
        <v/>
      </c>
      <c r="AM14" s="158" t="e">
        <f>IF(animals!#REF!&gt;0,animals!#REF!,"")</f>
        <v>#REF!</v>
      </c>
      <c r="AN14" s="158" t="e">
        <f>IF(animals!#REF!&gt;0,animals!#REF!,"")</f>
        <v>#REF!</v>
      </c>
      <c r="AO14" s="158" t="str">
        <f>IF(animals!Z28&gt;0,animals!Z28,"")</f>
        <v/>
      </c>
      <c r="AP14" s="158" t="str">
        <f>IF(animals!Z29&gt;0,animals!Z29,"")</f>
        <v/>
      </c>
      <c r="AQ14" s="158" t="e">
        <f>IF(animals!#REF!&gt;0,animals!#REF!,"")</f>
        <v>#REF!</v>
      </c>
      <c r="AR14" s="158" t="e">
        <f>IF(animals!#REF!&gt;0,animals!#REF!,"")</f>
        <v>#REF!</v>
      </c>
      <c r="AS14" s="158" t="str">
        <f>IF(animals!Z31&gt;0,animals!Z31,"")</f>
        <v/>
      </c>
      <c r="AT14" s="158" t="str">
        <f>IF(animals!Z32&gt;0,animals!Z32,"")</f>
        <v/>
      </c>
      <c r="AU14" s="158" t="e">
        <f>IF(animals!#REF!&gt;0,animals!#REF!,"")</f>
        <v>#REF!</v>
      </c>
      <c r="AV14" s="158" t="e">
        <f>IF(animals!#REF!&gt;0,animals!#REF!,"")</f>
        <v>#REF!</v>
      </c>
      <c r="AW14" s="158" t="str">
        <f>IF(animals!Z33&gt;0,animals!Z33,"")</f>
        <v/>
      </c>
      <c r="AX14" s="158" t="str">
        <f>IF(animals!Z34&gt;0,animals!Z34,"")</f>
        <v/>
      </c>
      <c r="AY14" s="158" t="e">
        <f>IF(animals!#REF!&gt;0,animals!#REF!,"")</f>
        <v>#REF!</v>
      </c>
    </row>
    <row r="15" spans="1:51" x14ac:dyDescent="0.25">
      <c r="A15" s="165" t="str">
        <f t="shared" si="0"/>
        <v>Microhypsibius minimus</v>
      </c>
      <c r="B15" s="166" t="str">
        <f t="shared" si="0"/>
        <v>BOG.6.4</v>
      </c>
      <c r="C15" s="170">
        <f>animals!AB1</f>
        <v>14</v>
      </c>
      <c r="D15" s="162" t="str">
        <f>IF(animals!AB3&gt;0,animals!AB3,"")</f>
        <v/>
      </c>
      <c r="E15" s="158" t="str">
        <f>IF(animals!AB4&gt;0,animals!AB4,"")</f>
        <v/>
      </c>
      <c r="F15" s="158" t="e">
        <f>IF(animals!#REF!&gt;0,animals!#REF!,"")</f>
        <v>#REF!</v>
      </c>
      <c r="G15" s="158" t="e">
        <f>IF(animals!#REF!&gt;0,animals!#REF!,"")</f>
        <v>#REF!</v>
      </c>
      <c r="H15" s="158" t="e">
        <f>IF(animals!#REF!&gt;0,animals!#REF!,"")</f>
        <v>#REF!</v>
      </c>
      <c r="I15" s="158" t="str">
        <f>IF(animals!AB5&gt;0,animals!AB5,"")</f>
        <v/>
      </c>
      <c r="J15" s="158" t="str">
        <f>IF(animals!AB6&gt;0,animals!AB6,"")</f>
        <v/>
      </c>
      <c r="K15" s="158" t="str">
        <f>IF(animals!AB7&gt;0,animals!AB7,"")</f>
        <v/>
      </c>
      <c r="L15" s="163" t="e">
        <f>IF(animals!#REF!&gt;0,animals!#REF!,"")</f>
        <v>#REF!</v>
      </c>
      <c r="M15" s="164" t="str">
        <f>IF(animals!AB9&gt;0,animals!AB9,"")</f>
        <v/>
      </c>
      <c r="N15" s="158" t="str">
        <f>IF(animals!AB10&gt;0,animals!AB10,"")</f>
        <v/>
      </c>
      <c r="O15" s="158" t="str">
        <f>IF(animals!AB11&gt;0,animals!AB11,"")</f>
        <v/>
      </c>
      <c r="P15" s="158" t="str">
        <f>IF(animals!AB12&gt;0,animals!AB12,"")</f>
        <v/>
      </c>
      <c r="Q15" s="158" t="e">
        <f>IF(animals!#REF!&gt;0,animals!#REF!,"")</f>
        <v>#REF!</v>
      </c>
      <c r="R15" s="158" t="str">
        <f>IF(animals!AB13&gt;0,animals!AB13,"")</f>
        <v/>
      </c>
      <c r="S15" s="158" t="str">
        <f>IF(animals!AB14&gt;0,animals!AB14,"")</f>
        <v/>
      </c>
      <c r="T15" s="158" t="e">
        <f>IF(animals!#REF!&gt;0,animals!#REF!,"")</f>
        <v>#REF!</v>
      </c>
      <c r="U15" s="158" t="str">
        <f>IF(animals!AB16&gt;0,animals!AB16,"")</f>
        <v/>
      </c>
      <c r="V15" s="158" t="str">
        <f>IF(animals!AB17&gt;0,animals!AB17,"")</f>
        <v/>
      </c>
      <c r="W15" s="158" t="e">
        <f>IF(animals!#REF!&gt;0,animals!#REF!,"")</f>
        <v>#REF!</v>
      </c>
      <c r="X15" s="158" t="e">
        <f>IF(animals!#REF!&gt;0,animals!#REF!,"")</f>
        <v>#REF!</v>
      </c>
      <c r="Y15" s="158" t="str">
        <f>IF(animals!AB18&gt;0,animals!AB18,"")</f>
        <v/>
      </c>
      <c r="Z15" s="158" t="str">
        <f>IF(animals!AB19&gt;0,animals!AB19,"")</f>
        <v/>
      </c>
      <c r="AA15" s="158" t="e">
        <f>IF(animals!#REF!&gt;0,animals!#REF!,"")</f>
        <v>#REF!</v>
      </c>
      <c r="AB15" s="158" t="e">
        <f>IF(animals!#REF!&gt;0,animals!#REF!,"")</f>
        <v>#REF!</v>
      </c>
      <c r="AC15" s="158" t="str">
        <f>IF(animals!AB21&gt;0,animals!AB21,"")</f>
        <v/>
      </c>
      <c r="AD15" s="158" t="str">
        <f>IF(animals!AB22&gt;0,animals!AB22,"")</f>
        <v/>
      </c>
      <c r="AE15" s="158" t="e">
        <f>IF(animals!#REF!&gt;0,animals!#REF!,"")</f>
        <v>#REF!</v>
      </c>
      <c r="AF15" s="158" t="e">
        <f>IF(animals!#REF!&gt;0,animals!#REF!,"")</f>
        <v>#REF!</v>
      </c>
      <c r="AG15" s="158" t="str">
        <f>IF(animals!AB23&gt;0,animals!AB23,"")</f>
        <v/>
      </c>
      <c r="AH15" s="158" t="str">
        <f>IF(animals!AB24&gt;0,animals!AB24,"")</f>
        <v/>
      </c>
      <c r="AI15" s="158" t="e">
        <f>IF(animals!#REF!&gt;0,animals!#REF!,"")</f>
        <v>#REF!</v>
      </c>
      <c r="AJ15" s="158" t="e">
        <f>IF(animals!#REF!&gt;0,animals!#REF!,"")</f>
        <v>#REF!</v>
      </c>
      <c r="AK15" s="158" t="str">
        <f>IF(animals!AB26&gt;0,animals!AB26,"")</f>
        <v/>
      </c>
      <c r="AL15" s="158" t="str">
        <f>IF(animals!AB27&gt;0,animals!AB27,"")</f>
        <v/>
      </c>
      <c r="AM15" s="158" t="e">
        <f>IF(animals!#REF!&gt;0,animals!#REF!,"")</f>
        <v>#REF!</v>
      </c>
      <c r="AN15" s="158" t="e">
        <f>IF(animals!#REF!&gt;0,animals!#REF!,"")</f>
        <v>#REF!</v>
      </c>
      <c r="AO15" s="158" t="str">
        <f>IF(animals!AB28&gt;0,animals!AB28,"")</f>
        <v/>
      </c>
      <c r="AP15" s="158" t="str">
        <f>IF(animals!AB29&gt;0,animals!AB29,"")</f>
        <v/>
      </c>
      <c r="AQ15" s="158" t="e">
        <f>IF(animals!#REF!&gt;0,animals!#REF!,"")</f>
        <v>#REF!</v>
      </c>
      <c r="AR15" s="158" t="e">
        <f>IF(animals!#REF!&gt;0,animals!#REF!,"")</f>
        <v>#REF!</v>
      </c>
      <c r="AS15" s="158" t="str">
        <f>IF(animals!AB31&gt;0,animals!AB31,"")</f>
        <v/>
      </c>
      <c r="AT15" s="158" t="str">
        <f>IF(animals!AB32&gt;0,animals!AB32,"")</f>
        <v/>
      </c>
      <c r="AU15" s="158" t="e">
        <f>IF(animals!#REF!&gt;0,animals!#REF!,"")</f>
        <v>#REF!</v>
      </c>
      <c r="AV15" s="158" t="e">
        <f>IF(animals!#REF!&gt;0,animals!#REF!,"")</f>
        <v>#REF!</v>
      </c>
      <c r="AW15" s="158" t="str">
        <f>IF(animals!AB33&gt;0,animals!AB33,"")</f>
        <v/>
      </c>
      <c r="AX15" s="158" t="str">
        <f>IF(animals!AB34&gt;0,animals!AB34,"")</f>
        <v/>
      </c>
      <c r="AY15" s="158" t="e">
        <f>IF(animals!#REF!&gt;0,animals!#REF!,"")</f>
        <v>#REF!</v>
      </c>
    </row>
    <row r="16" spans="1:51" x14ac:dyDescent="0.25">
      <c r="A16" s="165" t="str">
        <f t="shared" si="0"/>
        <v>Microhypsibius minimus</v>
      </c>
      <c r="B16" s="166" t="str">
        <f t="shared" si="0"/>
        <v>BOG.6.4</v>
      </c>
      <c r="C16" s="170">
        <f>animals!AD1</f>
        <v>15</v>
      </c>
      <c r="D16" s="162" t="str">
        <f>IF(animals!AD3&gt;0,animals!AD3,"")</f>
        <v/>
      </c>
      <c r="E16" s="158" t="str">
        <f>IF(animals!AD4&gt;0,animals!AD4,"")</f>
        <v/>
      </c>
      <c r="F16" s="158" t="e">
        <f>IF(animals!#REF!&gt;0,animals!#REF!,"")</f>
        <v>#REF!</v>
      </c>
      <c r="G16" s="158" t="e">
        <f>IF(animals!#REF!&gt;0,animals!#REF!,"")</f>
        <v>#REF!</v>
      </c>
      <c r="H16" s="158" t="e">
        <f>IF(animals!#REF!&gt;0,animals!#REF!,"")</f>
        <v>#REF!</v>
      </c>
      <c r="I16" s="158" t="str">
        <f>IF(animals!AD5&gt;0,animals!AD5,"")</f>
        <v/>
      </c>
      <c r="J16" s="158" t="str">
        <f>IF(animals!AD6&gt;0,animals!AD6,"")</f>
        <v/>
      </c>
      <c r="K16" s="158" t="str">
        <f>IF(animals!AD7&gt;0,animals!AD7,"")</f>
        <v/>
      </c>
      <c r="L16" s="163" t="e">
        <f>IF(animals!#REF!&gt;0,animals!#REF!,"")</f>
        <v>#REF!</v>
      </c>
      <c r="M16" s="164" t="str">
        <f>IF(animals!AD9&gt;0,animals!AD9,"")</f>
        <v/>
      </c>
      <c r="N16" s="158" t="str">
        <f>IF(animals!AD10&gt;0,animals!AD10,"")</f>
        <v/>
      </c>
      <c r="O16" s="158" t="str">
        <f>IF(animals!AD11&gt;0,animals!AD11,"")</f>
        <v/>
      </c>
      <c r="P16" s="158" t="str">
        <f>IF(animals!AD12&gt;0,animals!AD12,"")</f>
        <v/>
      </c>
      <c r="Q16" s="158" t="e">
        <f>IF(animals!#REF!&gt;0,animals!#REF!,"")</f>
        <v>#REF!</v>
      </c>
      <c r="R16" s="158" t="str">
        <f>IF(animals!AD13&gt;0,animals!AD13,"")</f>
        <v/>
      </c>
      <c r="S16" s="158" t="str">
        <f>IF(animals!AD14&gt;0,animals!AD14,"")</f>
        <v/>
      </c>
      <c r="T16" s="158" t="e">
        <f>IF(animals!#REF!&gt;0,animals!#REF!,"")</f>
        <v>#REF!</v>
      </c>
      <c r="U16" s="158" t="str">
        <f>IF(animals!AD16&gt;0,animals!AD16,"")</f>
        <v/>
      </c>
      <c r="V16" s="158" t="str">
        <f>IF(animals!AD17&gt;0,animals!AD17,"")</f>
        <v/>
      </c>
      <c r="W16" s="158" t="e">
        <f>IF(animals!#REF!&gt;0,animals!#REF!,"")</f>
        <v>#REF!</v>
      </c>
      <c r="X16" s="158" t="e">
        <f>IF(animals!#REF!&gt;0,animals!#REF!,"")</f>
        <v>#REF!</v>
      </c>
      <c r="Y16" s="158" t="str">
        <f>IF(animals!AD18&gt;0,animals!AD18,"")</f>
        <v/>
      </c>
      <c r="Z16" s="158" t="str">
        <f>IF(animals!AD19&gt;0,animals!AD19,"")</f>
        <v/>
      </c>
      <c r="AA16" s="158" t="e">
        <f>IF(animals!#REF!&gt;0,animals!#REF!,"")</f>
        <v>#REF!</v>
      </c>
      <c r="AB16" s="158" t="e">
        <f>IF(animals!#REF!&gt;0,animals!#REF!,"")</f>
        <v>#REF!</v>
      </c>
      <c r="AC16" s="158" t="str">
        <f>IF(animals!AD21&gt;0,animals!AD21,"")</f>
        <v/>
      </c>
      <c r="AD16" s="158" t="str">
        <f>IF(animals!AD22&gt;0,animals!AD22,"")</f>
        <v/>
      </c>
      <c r="AE16" s="158" t="e">
        <f>IF(animals!#REF!&gt;0,animals!#REF!,"")</f>
        <v>#REF!</v>
      </c>
      <c r="AF16" s="158" t="e">
        <f>IF(animals!#REF!&gt;0,animals!#REF!,"")</f>
        <v>#REF!</v>
      </c>
      <c r="AG16" s="158" t="str">
        <f>IF(animals!AD23&gt;0,animals!AD23,"")</f>
        <v/>
      </c>
      <c r="AH16" s="158" t="str">
        <f>IF(animals!AD24&gt;0,animals!AD24,"")</f>
        <v/>
      </c>
      <c r="AI16" s="158" t="e">
        <f>IF(animals!#REF!&gt;0,animals!#REF!,"")</f>
        <v>#REF!</v>
      </c>
      <c r="AJ16" s="158" t="e">
        <f>IF(animals!#REF!&gt;0,animals!#REF!,"")</f>
        <v>#REF!</v>
      </c>
      <c r="AK16" s="158" t="str">
        <f>IF(animals!AD26&gt;0,animals!AD26,"")</f>
        <v/>
      </c>
      <c r="AL16" s="158" t="str">
        <f>IF(animals!AD27&gt;0,animals!AD27,"")</f>
        <v/>
      </c>
      <c r="AM16" s="158" t="e">
        <f>IF(animals!#REF!&gt;0,animals!#REF!,"")</f>
        <v>#REF!</v>
      </c>
      <c r="AN16" s="158" t="e">
        <f>IF(animals!#REF!&gt;0,animals!#REF!,"")</f>
        <v>#REF!</v>
      </c>
      <c r="AO16" s="158" t="str">
        <f>IF(animals!AD28&gt;0,animals!AD28,"")</f>
        <v/>
      </c>
      <c r="AP16" s="158" t="str">
        <f>IF(animals!AD29&gt;0,animals!AD29,"")</f>
        <v/>
      </c>
      <c r="AQ16" s="158" t="e">
        <f>IF(animals!#REF!&gt;0,animals!#REF!,"")</f>
        <v>#REF!</v>
      </c>
      <c r="AR16" s="158" t="e">
        <f>IF(animals!#REF!&gt;0,animals!#REF!,"")</f>
        <v>#REF!</v>
      </c>
      <c r="AS16" s="158" t="str">
        <f>IF(animals!AD31&gt;0,animals!AD31,"")</f>
        <v/>
      </c>
      <c r="AT16" s="158" t="str">
        <f>IF(animals!AD32&gt;0,animals!AD32,"")</f>
        <v/>
      </c>
      <c r="AU16" s="158" t="e">
        <f>IF(animals!#REF!&gt;0,animals!#REF!,"")</f>
        <v>#REF!</v>
      </c>
      <c r="AV16" s="158" t="e">
        <f>IF(animals!#REF!&gt;0,animals!#REF!,"")</f>
        <v>#REF!</v>
      </c>
      <c r="AW16" s="158" t="str">
        <f>IF(animals!AD33&gt;0,animals!AD33,"")</f>
        <v/>
      </c>
      <c r="AX16" s="158" t="str">
        <f>IF(animals!AD34&gt;0,animals!AD34,"")</f>
        <v/>
      </c>
      <c r="AY16" s="158" t="e">
        <f>IF(animals!#REF!&gt;0,animals!#REF!,"")</f>
        <v>#REF!</v>
      </c>
    </row>
    <row r="17" spans="1:51" x14ac:dyDescent="0.25">
      <c r="A17" s="165" t="str">
        <f t="shared" si="0"/>
        <v>Microhypsibius minimus</v>
      </c>
      <c r="B17" s="166" t="str">
        <f t="shared" si="0"/>
        <v>BOG.6.4</v>
      </c>
      <c r="C17" s="170">
        <f>animals!AF1</f>
        <v>16</v>
      </c>
      <c r="D17" s="162" t="str">
        <f>IF(animals!AF3&gt;0,animals!AF3,"")</f>
        <v/>
      </c>
      <c r="E17" s="158" t="str">
        <f>IF(animals!AF4&gt;0,animals!AF4,"")</f>
        <v/>
      </c>
      <c r="F17" s="158" t="e">
        <f>IF(animals!#REF!&gt;0,animals!#REF!,"")</f>
        <v>#REF!</v>
      </c>
      <c r="G17" s="158" t="e">
        <f>IF(animals!#REF!&gt;0,animals!#REF!,"")</f>
        <v>#REF!</v>
      </c>
      <c r="H17" s="158" t="e">
        <f>IF(animals!#REF!&gt;0,animals!#REF!,"")</f>
        <v>#REF!</v>
      </c>
      <c r="I17" s="158" t="str">
        <f>IF(animals!AF5&gt;0,animals!AF5,"")</f>
        <v/>
      </c>
      <c r="J17" s="158" t="str">
        <f>IF(animals!AF6&gt;0,animals!AF6,"")</f>
        <v/>
      </c>
      <c r="K17" s="158" t="str">
        <f>IF(animals!AF7&gt;0,animals!AF7,"")</f>
        <v/>
      </c>
      <c r="L17" s="163" t="e">
        <f>IF(animals!#REF!&gt;0,animals!#REF!,"")</f>
        <v>#REF!</v>
      </c>
      <c r="M17" s="164" t="str">
        <f>IF(animals!AF9&gt;0,animals!AF9,"")</f>
        <v/>
      </c>
      <c r="N17" s="158" t="str">
        <f>IF(animals!AF10&gt;0,animals!AF10,"")</f>
        <v/>
      </c>
      <c r="O17" s="158" t="str">
        <f>IF(animals!AF11&gt;0,animals!AF11,"")</f>
        <v/>
      </c>
      <c r="P17" s="158" t="str">
        <f>IF(animals!AF12&gt;0,animals!AF12,"")</f>
        <v/>
      </c>
      <c r="Q17" s="158" t="e">
        <f>IF(animals!#REF!&gt;0,animals!#REF!,"")</f>
        <v>#REF!</v>
      </c>
      <c r="R17" s="158" t="str">
        <f>IF(animals!AF13&gt;0,animals!AF13,"")</f>
        <v/>
      </c>
      <c r="S17" s="158" t="str">
        <f>IF(animals!AF14&gt;0,animals!AF14,"")</f>
        <v/>
      </c>
      <c r="T17" s="158" t="e">
        <f>IF(animals!#REF!&gt;0,animals!#REF!,"")</f>
        <v>#REF!</v>
      </c>
      <c r="U17" s="158" t="str">
        <f>IF(animals!AF16&gt;0,animals!AF16,"")</f>
        <v/>
      </c>
      <c r="V17" s="158" t="str">
        <f>IF(animals!AF17&gt;0,animals!AF17,"")</f>
        <v/>
      </c>
      <c r="W17" s="158" t="e">
        <f>IF(animals!#REF!&gt;0,animals!#REF!,"")</f>
        <v>#REF!</v>
      </c>
      <c r="X17" s="158" t="e">
        <f>IF(animals!#REF!&gt;0,animals!#REF!,"")</f>
        <v>#REF!</v>
      </c>
      <c r="Y17" s="158" t="str">
        <f>IF(animals!AF18&gt;0,animals!AF18,"")</f>
        <v/>
      </c>
      <c r="Z17" s="158" t="str">
        <f>IF(animals!AF19&gt;0,animals!AF19,"")</f>
        <v/>
      </c>
      <c r="AA17" s="158" t="e">
        <f>IF(animals!#REF!&gt;0,animals!#REF!,"")</f>
        <v>#REF!</v>
      </c>
      <c r="AB17" s="158" t="e">
        <f>IF(animals!#REF!&gt;0,animals!#REF!,"")</f>
        <v>#REF!</v>
      </c>
      <c r="AC17" s="158" t="str">
        <f>IF(animals!AF21&gt;0,animals!AF21,"")</f>
        <v/>
      </c>
      <c r="AD17" s="158" t="str">
        <f>IF(animals!AF22&gt;0,animals!AF22,"")</f>
        <v/>
      </c>
      <c r="AE17" s="158" t="e">
        <f>IF(animals!#REF!&gt;0,animals!#REF!,"")</f>
        <v>#REF!</v>
      </c>
      <c r="AF17" s="158" t="e">
        <f>IF(animals!#REF!&gt;0,animals!#REF!,"")</f>
        <v>#REF!</v>
      </c>
      <c r="AG17" s="158" t="str">
        <f>IF(animals!AF23&gt;0,animals!AF23,"")</f>
        <v/>
      </c>
      <c r="AH17" s="158" t="str">
        <f>IF(animals!AF24&gt;0,animals!AF24,"")</f>
        <v/>
      </c>
      <c r="AI17" s="158" t="e">
        <f>IF(animals!#REF!&gt;0,animals!#REF!,"")</f>
        <v>#REF!</v>
      </c>
      <c r="AJ17" s="158" t="e">
        <f>IF(animals!#REF!&gt;0,animals!#REF!,"")</f>
        <v>#REF!</v>
      </c>
      <c r="AK17" s="158" t="str">
        <f>IF(animals!AF26&gt;0,animals!AF26,"")</f>
        <v/>
      </c>
      <c r="AL17" s="158" t="str">
        <f>IF(animals!AF27&gt;0,animals!AF27,"")</f>
        <v/>
      </c>
      <c r="AM17" s="158" t="e">
        <f>IF(animals!#REF!&gt;0,animals!#REF!,"")</f>
        <v>#REF!</v>
      </c>
      <c r="AN17" s="158" t="e">
        <f>IF(animals!#REF!&gt;0,animals!#REF!,"")</f>
        <v>#REF!</v>
      </c>
      <c r="AO17" s="158" t="str">
        <f>IF(animals!AF28&gt;0,animals!AF28,"")</f>
        <v/>
      </c>
      <c r="AP17" s="158" t="str">
        <f>IF(animals!AF29&gt;0,animals!AF29,"")</f>
        <v/>
      </c>
      <c r="AQ17" s="158" t="e">
        <f>IF(animals!#REF!&gt;0,animals!#REF!,"")</f>
        <v>#REF!</v>
      </c>
      <c r="AR17" s="158" t="e">
        <f>IF(animals!#REF!&gt;0,animals!#REF!,"")</f>
        <v>#REF!</v>
      </c>
      <c r="AS17" s="158" t="str">
        <f>IF(animals!AF31&gt;0,animals!AF31,"")</f>
        <v/>
      </c>
      <c r="AT17" s="158" t="str">
        <f>IF(animals!AF32&gt;0,animals!AF32,"")</f>
        <v/>
      </c>
      <c r="AU17" s="158" t="e">
        <f>IF(animals!#REF!&gt;0,animals!#REF!,"")</f>
        <v>#REF!</v>
      </c>
      <c r="AV17" s="158" t="e">
        <f>IF(animals!#REF!&gt;0,animals!#REF!,"")</f>
        <v>#REF!</v>
      </c>
      <c r="AW17" s="158" t="str">
        <f>IF(animals!AF33&gt;0,animals!AF33,"")</f>
        <v/>
      </c>
      <c r="AX17" s="158" t="str">
        <f>IF(animals!AF34&gt;0,animals!AF34,"")</f>
        <v/>
      </c>
      <c r="AY17" s="158" t="e">
        <f>IF(animals!#REF!&gt;0,animals!#REF!,"")</f>
        <v>#REF!</v>
      </c>
    </row>
    <row r="18" spans="1:51" x14ac:dyDescent="0.25">
      <c r="A18" s="165" t="str">
        <f t="shared" si="0"/>
        <v>Microhypsibius minimus</v>
      </c>
      <c r="B18" s="166" t="str">
        <f t="shared" si="0"/>
        <v>BOG.6.4</v>
      </c>
      <c r="C18" s="170">
        <f>animals!AH1</f>
        <v>17</v>
      </c>
      <c r="D18" s="162" t="str">
        <f>IF(animals!AH3&gt;0,animals!AH3,"")</f>
        <v/>
      </c>
      <c r="E18" s="158" t="str">
        <f>IF(animals!AH4&gt;0,animals!AH4,"")</f>
        <v/>
      </c>
      <c r="F18" s="158" t="e">
        <f>IF(animals!#REF!&gt;0,animals!#REF!,"")</f>
        <v>#REF!</v>
      </c>
      <c r="G18" s="158" t="e">
        <f>IF(animals!#REF!&gt;0,animals!#REF!,"")</f>
        <v>#REF!</v>
      </c>
      <c r="H18" s="158" t="e">
        <f>IF(animals!#REF!&gt;0,animals!#REF!,"")</f>
        <v>#REF!</v>
      </c>
      <c r="I18" s="158" t="str">
        <f>IF(animals!AH5&gt;0,animals!AH5,"")</f>
        <v/>
      </c>
      <c r="J18" s="158" t="str">
        <f>IF(animals!AH6&gt;0,animals!AH6,"")</f>
        <v/>
      </c>
      <c r="K18" s="158" t="str">
        <f>IF(animals!AH7&gt;0,animals!AH7,"")</f>
        <v/>
      </c>
      <c r="L18" s="163" t="e">
        <f>IF(animals!#REF!&gt;0,animals!#REF!,"")</f>
        <v>#REF!</v>
      </c>
      <c r="M18" s="164" t="str">
        <f>IF(animals!AH9&gt;0,animals!AH9,"")</f>
        <v/>
      </c>
      <c r="N18" s="158" t="str">
        <f>IF(animals!AH10&gt;0,animals!AH10,"")</f>
        <v/>
      </c>
      <c r="O18" s="158" t="str">
        <f>IF(animals!AH11&gt;0,animals!AH11,"")</f>
        <v/>
      </c>
      <c r="P18" s="158" t="str">
        <f>IF(animals!AH12&gt;0,animals!AH12,"")</f>
        <v/>
      </c>
      <c r="Q18" s="158" t="e">
        <f>IF(animals!#REF!&gt;0,animals!#REF!,"")</f>
        <v>#REF!</v>
      </c>
      <c r="R18" s="158" t="str">
        <f>IF(animals!AH13&gt;0,animals!AH13,"")</f>
        <v/>
      </c>
      <c r="S18" s="158" t="str">
        <f>IF(animals!AH14&gt;0,animals!AH14,"")</f>
        <v/>
      </c>
      <c r="T18" s="158" t="e">
        <f>IF(animals!#REF!&gt;0,animals!#REF!,"")</f>
        <v>#REF!</v>
      </c>
      <c r="U18" s="158" t="str">
        <f>IF(animals!AH16&gt;0,animals!AH16,"")</f>
        <v/>
      </c>
      <c r="V18" s="158" t="str">
        <f>IF(animals!AH17&gt;0,animals!AH17,"")</f>
        <v/>
      </c>
      <c r="W18" s="158" t="e">
        <f>IF(animals!#REF!&gt;0,animals!#REF!,"")</f>
        <v>#REF!</v>
      </c>
      <c r="X18" s="158" t="e">
        <f>IF(animals!#REF!&gt;0,animals!#REF!,"")</f>
        <v>#REF!</v>
      </c>
      <c r="Y18" s="158" t="str">
        <f>IF(animals!AH18&gt;0,animals!AH18,"")</f>
        <v/>
      </c>
      <c r="Z18" s="158" t="str">
        <f>IF(animals!AH19&gt;0,animals!AH19,"")</f>
        <v/>
      </c>
      <c r="AA18" s="158" t="e">
        <f>IF(animals!#REF!&gt;0,animals!#REF!,"")</f>
        <v>#REF!</v>
      </c>
      <c r="AB18" s="158" t="e">
        <f>IF(animals!#REF!&gt;0,animals!#REF!,"")</f>
        <v>#REF!</v>
      </c>
      <c r="AC18" s="158" t="str">
        <f>IF(animals!AH21&gt;0,animals!AH21,"")</f>
        <v/>
      </c>
      <c r="AD18" s="158" t="str">
        <f>IF(animals!AH22&gt;0,animals!AH22,"")</f>
        <v/>
      </c>
      <c r="AE18" s="158" t="e">
        <f>IF(animals!#REF!&gt;0,animals!#REF!,"")</f>
        <v>#REF!</v>
      </c>
      <c r="AF18" s="158" t="e">
        <f>IF(animals!#REF!&gt;0,animals!#REF!,"")</f>
        <v>#REF!</v>
      </c>
      <c r="AG18" s="158" t="str">
        <f>IF(animals!AH23&gt;0,animals!AH23,"")</f>
        <v/>
      </c>
      <c r="AH18" s="158" t="str">
        <f>IF(animals!AH24&gt;0,animals!AH24,"")</f>
        <v/>
      </c>
      <c r="AI18" s="158" t="e">
        <f>IF(animals!#REF!&gt;0,animals!#REF!,"")</f>
        <v>#REF!</v>
      </c>
      <c r="AJ18" s="158" t="e">
        <f>IF(animals!#REF!&gt;0,animals!#REF!,"")</f>
        <v>#REF!</v>
      </c>
      <c r="AK18" s="158" t="str">
        <f>IF(animals!AH26&gt;0,animals!AH26,"")</f>
        <v/>
      </c>
      <c r="AL18" s="158" t="str">
        <f>IF(animals!AH27&gt;0,animals!AH27,"")</f>
        <v/>
      </c>
      <c r="AM18" s="158" t="e">
        <f>IF(animals!#REF!&gt;0,animals!#REF!,"")</f>
        <v>#REF!</v>
      </c>
      <c r="AN18" s="158" t="e">
        <f>IF(animals!#REF!&gt;0,animals!#REF!,"")</f>
        <v>#REF!</v>
      </c>
      <c r="AO18" s="158" t="str">
        <f>IF(animals!AH28&gt;0,animals!AH28,"")</f>
        <v/>
      </c>
      <c r="AP18" s="158" t="str">
        <f>IF(animals!AH29&gt;0,animals!AH29,"")</f>
        <v/>
      </c>
      <c r="AQ18" s="158" t="e">
        <f>IF(animals!#REF!&gt;0,animals!#REF!,"")</f>
        <v>#REF!</v>
      </c>
      <c r="AR18" s="158" t="e">
        <f>IF(animals!#REF!&gt;0,animals!#REF!,"")</f>
        <v>#REF!</v>
      </c>
      <c r="AS18" s="158" t="str">
        <f>IF(animals!AH31&gt;0,animals!AH31,"")</f>
        <v/>
      </c>
      <c r="AT18" s="158" t="str">
        <f>IF(animals!AH32&gt;0,animals!AH32,"")</f>
        <v/>
      </c>
      <c r="AU18" s="158" t="e">
        <f>IF(animals!#REF!&gt;0,animals!#REF!,"")</f>
        <v>#REF!</v>
      </c>
      <c r="AV18" s="158" t="e">
        <f>IF(animals!#REF!&gt;0,animals!#REF!,"")</f>
        <v>#REF!</v>
      </c>
      <c r="AW18" s="158" t="str">
        <f>IF(animals!AH33&gt;0,animals!AH33,"")</f>
        <v/>
      </c>
      <c r="AX18" s="158" t="str">
        <f>IF(animals!AH34&gt;0,animals!AH34,"")</f>
        <v/>
      </c>
      <c r="AY18" s="158" t="e">
        <f>IF(animals!#REF!&gt;0,animals!#REF!,"")</f>
        <v>#REF!</v>
      </c>
    </row>
    <row r="19" spans="1:51" x14ac:dyDescent="0.25">
      <c r="A19" s="165" t="str">
        <f t="shared" si="0"/>
        <v>Microhypsibius minimus</v>
      </c>
      <c r="B19" s="166" t="str">
        <f t="shared" si="0"/>
        <v>BOG.6.4</v>
      </c>
      <c r="C19" s="170">
        <f>animals!AJ1</f>
        <v>18</v>
      </c>
      <c r="D19" s="162" t="str">
        <f>IF(animals!AJ3&gt;0,animals!AJ3,"")</f>
        <v/>
      </c>
      <c r="E19" s="158" t="str">
        <f>IF(animals!AJ4&gt;0,animals!AJ4,"")</f>
        <v/>
      </c>
      <c r="F19" s="158" t="e">
        <f>IF(animals!#REF!&gt;0,animals!#REF!,"")</f>
        <v>#REF!</v>
      </c>
      <c r="G19" s="158" t="e">
        <f>IF(animals!#REF!&gt;0,animals!#REF!,"")</f>
        <v>#REF!</v>
      </c>
      <c r="H19" s="158" t="e">
        <f>IF(animals!#REF!&gt;0,animals!#REF!,"")</f>
        <v>#REF!</v>
      </c>
      <c r="I19" s="158" t="str">
        <f>IF(animals!AJ5&gt;0,animals!AJ5,"")</f>
        <v/>
      </c>
      <c r="J19" s="158" t="str">
        <f>IF(animals!AJ6&gt;0,animals!AJ6,"")</f>
        <v/>
      </c>
      <c r="K19" s="158" t="str">
        <f>IF(animals!AJ7&gt;0,animals!AJ7,"")</f>
        <v/>
      </c>
      <c r="L19" s="163" t="e">
        <f>IF(animals!#REF!&gt;0,animals!#REF!,"")</f>
        <v>#REF!</v>
      </c>
      <c r="M19" s="164" t="str">
        <f>IF(animals!AJ9&gt;0,animals!AJ9,"")</f>
        <v/>
      </c>
      <c r="N19" s="158" t="str">
        <f>IF(animals!AJ10&gt;0,animals!AJ10,"")</f>
        <v/>
      </c>
      <c r="O19" s="158" t="str">
        <f>IF(animals!AJ11&gt;0,animals!AJ11,"")</f>
        <v/>
      </c>
      <c r="P19" s="158" t="str">
        <f>IF(animals!AJ12&gt;0,animals!AJ12,"")</f>
        <v/>
      </c>
      <c r="Q19" s="158" t="e">
        <f>IF(animals!#REF!&gt;0,animals!#REF!,"")</f>
        <v>#REF!</v>
      </c>
      <c r="R19" s="158" t="str">
        <f>IF(animals!AJ13&gt;0,animals!AJ13,"")</f>
        <v/>
      </c>
      <c r="S19" s="158" t="str">
        <f>IF(animals!AJ14&gt;0,animals!AJ14,"")</f>
        <v/>
      </c>
      <c r="T19" s="158" t="e">
        <f>IF(animals!#REF!&gt;0,animals!#REF!,"")</f>
        <v>#REF!</v>
      </c>
      <c r="U19" s="158" t="str">
        <f>IF(animals!AJ16&gt;0,animals!AJ16,"")</f>
        <v/>
      </c>
      <c r="V19" s="158" t="str">
        <f>IF(animals!AJ17&gt;0,animals!AJ17,"")</f>
        <v/>
      </c>
      <c r="W19" s="158" t="e">
        <f>IF(animals!#REF!&gt;0,animals!#REF!,"")</f>
        <v>#REF!</v>
      </c>
      <c r="X19" s="158" t="e">
        <f>IF(animals!#REF!&gt;0,animals!#REF!,"")</f>
        <v>#REF!</v>
      </c>
      <c r="Y19" s="158" t="str">
        <f>IF(animals!AJ18&gt;0,animals!AJ18,"")</f>
        <v/>
      </c>
      <c r="Z19" s="158" t="str">
        <f>IF(animals!AJ19&gt;0,animals!AJ19,"")</f>
        <v/>
      </c>
      <c r="AA19" s="158" t="e">
        <f>IF(animals!#REF!&gt;0,animals!#REF!,"")</f>
        <v>#REF!</v>
      </c>
      <c r="AB19" s="158" t="e">
        <f>IF(animals!#REF!&gt;0,animals!#REF!,"")</f>
        <v>#REF!</v>
      </c>
      <c r="AC19" s="158" t="str">
        <f>IF(animals!AJ21&gt;0,animals!AJ21,"")</f>
        <v/>
      </c>
      <c r="AD19" s="158" t="str">
        <f>IF(animals!AJ22&gt;0,animals!AJ22,"")</f>
        <v/>
      </c>
      <c r="AE19" s="158" t="e">
        <f>IF(animals!#REF!&gt;0,animals!#REF!,"")</f>
        <v>#REF!</v>
      </c>
      <c r="AF19" s="158" t="e">
        <f>IF(animals!#REF!&gt;0,animals!#REF!,"")</f>
        <v>#REF!</v>
      </c>
      <c r="AG19" s="158" t="str">
        <f>IF(animals!AJ23&gt;0,animals!AJ23,"")</f>
        <v/>
      </c>
      <c r="AH19" s="158" t="str">
        <f>IF(animals!AJ24&gt;0,animals!AJ24,"")</f>
        <v/>
      </c>
      <c r="AI19" s="158" t="e">
        <f>IF(animals!#REF!&gt;0,animals!#REF!,"")</f>
        <v>#REF!</v>
      </c>
      <c r="AJ19" s="158" t="e">
        <f>IF(animals!#REF!&gt;0,animals!#REF!,"")</f>
        <v>#REF!</v>
      </c>
      <c r="AK19" s="158" t="str">
        <f>IF(animals!AJ26&gt;0,animals!AJ26,"")</f>
        <v/>
      </c>
      <c r="AL19" s="158" t="str">
        <f>IF(animals!AJ27&gt;0,animals!AJ27,"")</f>
        <v/>
      </c>
      <c r="AM19" s="158" t="e">
        <f>IF(animals!#REF!&gt;0,animals!#REF!,"")</f>
        <v>#REF!</v>
      </c>
      <c r="AN19" s="158" t="e">
        <f>IF(animals!#REF!&gt;0,animals!#REF!,"")</f>
        <v>#REF!</v>
      </c>
      <c r="AO19" s="158" t="str">
        <f>IF(animals!AJ28&gt;0,animals!AJ28,"")</f>
        <v/>
      </c>
      <c r="AP19" s="158" t="str">
        <f>IF(animals!AJ29&gt;0,animals!AJ29,"")</f>
        <v/>
      </c>
      <c r="AQ19" s="158" t="e">
        <f>IF(animals!#REF!&gt;0,animals!#REF!,"")</f>
        <v>#REF!</v>
      </c>
      <c r="AR19" s="158" t="e">
        <f>IF(animals!#REF!&gt;0,animals!#REF!,"")</f>
        <v>#REF!</v>
      </c>
      <c r="AS19" s="158" t="str">
        <f>IF(animals!AJ31&gt;0,animals!AJ31,"")</f>
        <v/>
      </c>
      <c r="AT19" s="158" t="str">
        <f>IF(animals!AJ32&gt;0,animals!AJ32,"")</f>
        <v/>
      </c>
      <c r="AU19" s="158" t="e">
        <f>IF(animals!#REF!&gt;0,animals!#REF!,"")</f>
        <v>#REF!</v>
      </c>
      <c r="AV19" s="158" t="e">
        <f>IF(animals!#REF!&gt;0,animals!#REF!,"")</f>
        <v>#REF!</v>
      </c>
      <c r="AW19" s="158" t="str">
        <f>IF(animals!AJ33&gt;0,animals!AJ33,"")</f>
        <v/>
      </c>
      <c r="AX19" s="158" t="str">
        <f>IF(animals!AJ34&gt;0,animals!AJ34,"")</f>
        <v/>
      </c>
      <c r="AY19" s="158" t="e">
        <f>IF(animals!#REF!&gt;0,animals!#REF!,"")</f>
        <v>#REF!</v>
      </c>
    </row>
    <row r="20" spans="1:51" x14ac:dyDescent="0.25">
      <c r="A20" s="165" t="str">
        <f t="shared" ref="A20:B31" si="1">A$2</f>
        <v>Microhypsibius minimus</v>
      </c>
      <c r="B20" s="166" t="str">
        <f t="shared" si="1"/>
        <v>BOG.6.4</v>
      </c>
      <c r="C20" s="170">
        <f>animals!AL1</f>
        <v>19</v>
      </c>
      <c r="D20" s="162" t="str">
        <f>IF(animals!AL3&gt;0,animals!AL3,"")</f>
        <v/>
      </c>
      <c r="E20" s="158" t="str">
        <f>IF(animals!AL4&gt;0,animals!AL4,"")</f>
        <v/>
      </c>
      <c r="F20" s="158" t="e">
        <f>IF(animals!#REF!&gt;0,animals!#REF!,"")</f>
        <v>#REF!</v>
      </c>
      <c r="G20" s="158" t="e">
        <f>IF(animals!#REF!&gt;0,animals!#REF!,"")</f>
        <v>#REF!</v>
      </c>
      <c r="H20" s="158" t="e">
        <f>IF(animals!#REF!&gt;0,animals!#REF!,"")</f>
        <v>#REF!</v>
      </c>
      <c r="I20" s="158" t="str">
        <f>IF(animals!AL5&gt;0,animals!AL5,"")</f>
        <v/>
      </c>
      <c r="J20" s="158" t="str">
        <f>IF(animals!AL6&gt;0,animals!AL6,"")</f>
        <v/>
      </c>
      <c r="K20" s="158" t="str">
        <f>IF(animals!AL7&gt;0,animals!AL7,"")</f>
        <v/>
      </c>
      <c r="L20" s="163" t="e">
        <f>IF(animals!#REF!&gt;0,animals!#REF!,"")</f>
        <v>#REF!</v>
      </c>
      <c r="M20" s="164" t="str">
        <f>IF(animals!AL9&gt;0,animals!AL9,"")</f>
        <v/>
      </c>
      <c r="N20" s="158" t="str">
        <f>IF(animals!AL10&gt;0,animals!AL10,"")</f>
        <v/>
      </c>
      <c r="O20" s="158" t="str">
        <f>IF(animals!AL11&gt;0,animals!AL11,"")</f>
        <v/>
      </c>
      <c r="P20" s="158" t="str">
        <f>IF(animals!AL12&gt;0,animals!AL12,"")</f>
        <v/>
      </c>
      <c r="Q20" s="158" t="e">
        <f>IF(animals!#REF!&gt;0,animals!#REF!,"")</f>
        <v>#REF!</v>
      </c>
      <c r="R20" s="158" t="str">
        <f>IF(animals!AL13&gt;0,animals!AL13,"")</f>
        <v/>
      </c>
      <c r="S20" s="158" t="str">
        <f>IF(animals!AL14&gt;0,animals!AL14,"")</f>
        <v/>
      </c>
      <c r="T20" s="158" t="e">
        <f>IF(animals!#REF!&gt;0,animals!#REF!,"")</f>
        <v>#REF!</v>
      </c>
      <c r="U20" s="158" t="str">
        <f>IF(animals!AL16&gt;0,animals!AL16,"")</f>
        <v/>
      </c>
      <c r="V20" s="158" t="str">
        <f>IF(animals!AL17&gt;0,animals!AL17,"")</f>
        <v/>
      </c>
      <c r="W20" s="158" t="e">
        <f>IF(animals!#REF!&gt;0,animals!#REF!,"")</f>
        <v>#REF!</v>
      </c>
      <c r="X20" s="158" t="e">
        <f>IF(animals!#REF!&gt;0,animals!#REF!,"")</f>
        <v>#REF!</v>
      </c>
      <c r="Y20" s="158" t="str">
        <f>IF(animals!AL18&gt;0,animals!AL18,"")</f>
        <v/>
      </c>
      <c r="Z20" s="158" t="str">
        <f>IF(animals!AL19&gt;0,animals!AL19,"")</f>
        <v/>
      </c>
      <c r="AA20" s="158" t="e">
        <f>IF(animals!#REF!&gt;0,animals!#REF!,"")</f>
        <v>#REF!</v>
      </c>
      <c r="AB20" s="158" t="e">
        <f>IF(animals!#REF!&gt;0,animals!#REF!,"")</f>
        <v>#REF!</v>
      </c>
      <c r="AC20" s="158" t="str">
        <f>IF(animals!AL21&gt;0,animals!AL21,"")</f>
        <v/>
      </c>
      <c r="AD20" s="158" t="str">
        <f>IF(animals!AL22&gt;0,animals!AL22,"")</f>
        <v/>
      </c>
      <c r="AE20" s="158" t="e">
        <f>IF(animals!#REF!&gt;0,animals!#REF!,"")</f>
        <v>#REF!</v>
      </c>
      <c r="AF20" s="158" t="e">
        <f>IF(animals!#REF!&gt;0,animals!#REF!,"")</f>
        <v>#REF!</v>
      </c>
      <c r="AG20" s="158" t="str">
        <f>IF(animals!AL23&gt;0,animals!AL23,"")</f>
        <v/>
      </c>
      <c r="AH20" s="158" t="str">
        <f>IF(animals!AL24&gt;0,animals!AL24,"")</f>
        <v/>
      </c>
      <c r="AI20" s="158" t="e">
        <f>IF(animals!#REF!&gt;0,animals!#REF!,"")</f>
        <v>#REF!</v>
      </c>
      <c r="AJ20" s="158" t="e">
        <f>IF(animals!#REF!&gt;0,animals!#REF!,"")</f>
        <v>#REF!</v>
      </c>
      <c r="AK20" s="158" t="str">
        <f>IF(animals!AL26&gt;0,animals!AL26,"")</f>
        <v/>
      </c>
      <c r="AL20" s="158" t="str">
        <f>IF(animals!AL27&gt;0,animals!AL27,"")</f>
        <v/>
      </c>
      <c r="AM20" s="158" t="e">
        <f>IF(animals!#REF!&gt;0,animals!#REF!,"")</f>
        <v>#REF!</v>
      </c>
      <c r="AN20" s="158" t="e">
        <f>IF(animals!#REF!&gt;0,animals!#REF!,"")</f>
        <v>#REF!</v>
      </c>
      <c r="AO20" s="158" t="str">
        <f>IF(animals!AL28&gt;0,animals!AL28,"")</f>
        <v/>
      </c>
      <c r="AP20" s="158" t="str">
        <f>IF(animals!AL29&gt;0,animals!AL29,"")</f>
        <v/>
      </c>
      <c r="AQ20" s="158" t="e">
        <f>IF(animals!#REF!&gt;0,animals!#REF!,"")</f>
        <v>#REF!</v>
      </c>
      <c r="AR20" s="158" t="e">
        <f>IF(animals!#REF!&gt;0,animals!#REF!,"")</f>
        <v>#REF!</v>
      </c>
      <c r="AS20" s="158" t="str">
        <f>IF(animals!AL31&gt;0,animals!AL31,"")</f>
        <v/>
      </c>
      <c r="AT20" s="158" t="str">
        <f>IF(animals!AL32&gt;0,animals!AL32,"")</f>
        <v/>
      </c>
      <c r="AU20" s="158" t="e">
        <f>IF(animals!#REF!&gt;0,animals!#REF!,"")</f>
        <v>#REF!</v>
      </c>
      <c r="AV20" s="158" t="e">
        <f>IF(animals!#REF!&gt;0,animals!#REF!,"")</f>
        <v>#REF!</v>
      </c>
      <c r="AW20" s="158" t="str">
        <f>IF(animals!AL33&gt;0,animals!AL33,"")</f>
        <v/>
      </c>
      <c r="AX20" s="158" t="str">
        <f>IF(animals!AL34&gt;0,animals!AL34,"")</f>
        <v/>
      </c>
      <c r="AY20" s="158" t="e">
        <f>IF(animals!#REF!&gt;0,animals!#REF!,"")</f>
        <v>#REF!</v>
      </c>
    </row>
    <row r="21" spans="1:51" x14ac:dyDescent="0.25">
      <c r="A21" s="165" t="str">
        <f t="shared" si="1"/>
        <v>Microhypsibius minimus</v>
      </c>
      <c r="B21" s="166" t="str">
        <f t="shared" si="1"/>
        <v>BOG.6.4</v>
      </c>
      <c r="C21" s="170">
        <f>animals!AN1</f>
        <v>20</v>
      </c>
      <c r="D21" s="162" t="str">
        <f>IF(animals!AN3&gt;0,animals!AN3,"")</f>
        <v/>
      </c>
      <c r="E21" s="158" t="str">
        <f>IF(animals!AN4&gt;0,animals!AN4,"")</f>
        <v/>
      </c>
      <c r="F21" s="158" t="e">
        <f>IF(animals!#REF!&gt;0,animals!#REF!,"")</f>
        <v>#REF!</v>
      </c>
      <c r="G21" s="158" t="e">
        <f>IF(animals!#REF!&gt;0,animals!#REF!,"")</f>
        <v>#REF!</v>
      </c>
      <c r="H21" s="158" t="e">
        <f>IF(animals!#REF!&gt;0,animals!#REF!,"")</f>
        <v>#REF!</v>
      </c>
      <c r="I21" s="158" t="str">
        <f>IF(animals!AN5&gt;0,animals!AN5,"")</f>
        <v/>
      </c>
      <c r="J21" s="158" t="str">
        <f>IF(animals!AN6&gt;0,animals!AN6,"")</f>
        <v/>
      </c>
      <c r="K21" s="158" t="str">
        <f>IF(animals!AN7&gt;0,animals!AN7,"")</f>
        <v/>
      </c>
      <c r="L21" s="163" t="e">
        <f>IF(animals!#REF!&gt;0,animals!#REF!,"")</f>
        <v>#REF!</v>
      </c>
      <c r="M21" s="164" t="str">
        <f>IF(animals!AN9&gt;0,animals!AN9,"")</f>
        <v/>
      </c>
      <c r="N21" s="158" t="str">
        <f>IF(animals!AN10&gt;0,animals!AN10,"")</f>
        <v/>
      </c>
      <c r="O21" s="158" t="str">
        <f>IF(animals!AN11&gt;0,animals!AN11,"")</f>
        <v/>
      </c>
      <c r="P21" s="158" t="str">
        <f>IF(animals!AN12&gt;0,animals!AN12,"")</f>
        <v/>
      </c>
      <c r="Q21" s="158" t="e">
        <f>IF(animals!#REF!&gt;0,animals!#REF!,"")</f>
        <v>#REF!</v>
      </c>
      <c r="R21" s="158" t="str">
        <f>IF(animals!AN13&gt;0,animals!AN13,"")</f>
        <v/>
      </c>
      <c r="S21" s="158" t="str">
        <f>IF(animals!AN14&gt;0,animals!AN14,"")</f>
        <v/>
      </c>
      <c r="T21" s="158" t="e">
        <f>IF(animals!#REF!&gt;0,animals!#REF!,"")</f>
        <v>#REF!</v>
      </c>
      <c r="U21" s="158" t="str">
        <f>IF(animals!AN16&gt;0,animals!AN16,"")</f>
        <v/>
      </c>
      <c r="V21" s="158" t="str">
        <f>IF(animals!AN17&gt;0,animals!AN17,"")</f>
        <v/>
      </c>
      <c r="W21" s="158" t="e">
        <f>IF(animals!#REF!&gt;0,animals!#REF!,"")</f>
        <v>#REF!</v>
      </c>
      <c r="X21" s="158" t="e">
        <f>IF(animals!#REF!&gt;0,animals!#REF!,"")</f>
        <v>#REF!</v>
      </c>
      <c r="Y21" s="158" t="str">
        <f>IF(animals!AN18&gt;0,animals!AN18,"")</f>
        <v/>
      </c>
      <c r="Z21" s="158" t="str">
        <f>IF(animals!AN19&gt;0,animals!AN19,"")</f>
        <v/>
      </c>
      <c r="AA21" s="158" t="e">
        <f>IF(animals!#REF!&gt;0,animals!#REF!,"")</f>
        <v>#REF!</v>
      </c>
      <c r="AB21" s="158" t="e">
        <f>IF(animals!#REF!&gt;0,animals!#REF!,"")</f>
        <v>#REF!</v>
      </c>
      <c r="AC21" s="158" t="str">
        <f>IF(animals!AN21&gt;0,animals!AN21,"")</f>
        <v/>
      </c>
      <c r="AD21" s="158" t="str">
        <f>IF(animals!AN22&gt;0,animals!AN22,"")</f>
        <v/>
      </c>
      <c r="AE21" s="158" t="e">
        <f>IF(animals!#REF!&gt;0,animals!#REF!,"")</f>
        <v>#REF!</v>
      </c>
      <c r="AF21" s="158" t="e">
        <f>IF(animals!#REF!&gt;0,animals!#REF!,"")</f>
        <v>#REF!</v>
      </c>
      <c r="AG21" s="158" t="str">
        <f>IF(animals!AN23&gt;0,animals!AN23,"")</f>
        <v/>
      </c>
      <c r="AH21" s="158" t="str">
        <f>IF(animals!AN24&gt;0,animals!AN24,"")</f>
        <v/>
      </c>
      <c r="AI21" s="158" t="e">
        <f>IF(animals!#REF!&gt;0,animals!#REF!,"")</f>
        <v>#REF!</v>
      </c>
      <c r="AJ21" s="158" t="e">
        <f>IF(animals!#REF!&gt;0,animals!#REF!,"")</f>
        <v>#REF!</v>
      </c>
      <c r="AK21" s="158" t="str">
        <f>IF(animals!AN26&gt;0,animals!AN26,"")</f>
        <v/>
      </c>
      <c r="AL21" s="158" t="str">
        <f>IF(animals!AN27&gt;0,animals!AN27,"")</f>
        <v/>
      </c>
      <c r="AM21" s="158" t="e">
        <f>IF(animals!#REF!&gt;0,animals!#REF!,"")</f>
        <v>#REF!</v>
      </c>
      <c r="AN21" s="158" t="e">
        <f>IF(animals!#REF!&gt;0,animals!#REF!,"")</f>
        <v>#REF!</v>
      </c>
      <c r="AO21" s="158" t="str">
        <f>IF(animals!AN28&gt;0,animals!AN28,"")</f>
        <v/>
      </c>
      <c r="AP21" s="158" t="str">
        <f>IF(animals!AN29&gt;0,animals!AN29,"")</f>
        <v/>
      </c>
      <c r="AQ21" s="158" t="e">
        <f>IF(animals!#REF!&gt;0,animals!#REF!,"")</f>
        <v>#REF!</v>
      </c>
      <c r="AR21" s="158" t="e">
        <f>IF(animals!#REF!&gt;0,animals!#REF!,"")</f>
        <v>#REF!</v>
      </c>
      <c r="AS21" s="158" t="str">
        <f>IF(animals!AN31&gt;0,animals!AN31,"")</f>
        <v/>
      </c>
      <c r="AT21" s="158" t="str">
        <f>IF(animals!AN32&gt;0,animals!AN32,"")</f>
        <v/>
      </c>
      <c r="AU21" s="158" t="e">
        <f>IF(animals!#REF!&gt;0,animals!#REF!,"")</f>
        <v>#REF!</v>
      </c>
      <c r="AV21" s="158" t="e">
        <f>IF(animals!#REF!&gt;0,animals!#REF!,"")</f>
        <v>#REF!</v>
      </c>
      <c r="AW21" s="158" t="str">
        <f>IF(animals!AN33&gt;0,animals!AN33,"")</f>
        <v/>
      </c>
      <c r="AX21" s="158" t="str">
        <f>IF(animals!AN34&gt;0,animals!AN34,"")</f>
        <v/>
      </c>
      <c r="AY21" s="158" t="e">
        <f>IF(animals!#REF!&gt;0,animals!#REF!,"")</f>
        <v>#REF!</v>
      </c>
    </row>
    <row r="22" spans="1:51" x14ac:dyDescent="0.25">
      <c r="A22" s="165" t="str">
        <f t="shared" si="1"/>
        <v>Microhypsibius minimus</v>
      </c>
      <c r="B22" s="166" t="str">
        <f t="shared" si="1"/>
        <v>BOG.6.4</v>
      </c>
      <c r="C22" s="170">
        <f>animals!AP1</f>
        <v>21</v>
      </c>
      <c r="D22" s="162" t="str">
        <f>IF(animals!AP3&gt;0,animals!AP3,"")</f>
        <v/>
      </c>
      <c r="E22" s="158" t="str">
        <f>IF(animals!AP4&gt;0,animals!AP4,"")</f>
        <v/>
      </c>
      <c r="F22" s="158" t="e">
        <f>IF(animals!#REF!&gt;0,animals!#REF!,"")</f>
        <v>#REF!</v>
      </c>
      <c r="G22" s="158" t="e">
        <f>IF(animals!#REF!&gt;0,animals!#REF!,"")</f>
        <v>#REF!</v>
      </c>
      <c r="H22" s="158" t="e">
        <f>IF(animals!#REF!&gt;0,animals!#REF!,"")</f>
        <v>#REF!</v>
      </c>
      <c r="I22" s="158" t="str">
        <f>IF(animals!AP5&gt;0,animals!AP5,"")</f>
        <v/>
      </c>
      <c r="J22" s="158" t="str">
        <f>IF(animals!AP6&gt;0,animals!AP6,"")</f>
        <v/>
      </c>
      <c r="K22" s="158" t="str">
        <f>IF(animals!AP7&gt;0,animals!AP7,"")</f>
        <v/>
      </c>
      <c r="L22" s="163" t="e">
        <f>IF(animals!#REF!&gt;0,animals!#REF!,"")</f>
        <v>#REF!</v>
      </c>
      <c r="M22" s="164" t="str">
        <f>IF(animals!AP9&gt;0,animals!AP9,"")</f>
        <v/>
      </c>
      <c r="N22" s="158" t="str">
        <f>IF(animals!AP10&gt;0,animals!AP10,"")</f>
        <v/>
      </c>
      <c r="O22" s="158" t="str">
        <f>IF(animals!AP11&gt;0,animals!AP11,"")</f>
        <v/>
      </c>
      <c r="P22" s="158" t="str">
        <f>IF(animals!AP12&gt;0,animals!AP12,"")</f>
        <v/>
      </c>
      <c r="Q22" s="158" t="e">
        <f>IF(animals!#REF!&gt;0,animals!#REF!,"")</f>
        <v>#REF!</v>
      </c>
      <c r="R22" s="158" t="str">
        <f>IF(animals!AP13&gt;0,animals!AP13,"")</f>
        <v/>
      </c>
      <c r="S22" s="158" t="str">
        <f>IF(animals!AP14&gt;0,animals!AP14,"")</f>
        <v/>
      </c>
      <c r="T22" s="158" t="e">
        <f>IF(animals!#REF!&gt;0,animals!#REF!,"")</f>
        <v>#REF!</v>
      </c>
      <c r="U22" s="158" t="str">
        <f>IF(animals!AP16&gt;0,animals!AP16,"")</f>
        <v/>
      </c>
      <c r="V22" s="158" t="str">
        <f>IF(animals!AP17&gt;0,animals!AP17,"")</f>
        <v/>
      </c>
      <c r="W22" s="158" t="e">
        <f>IF(animals!#REF!&gt;0,animals!#REF!,"")</f>
        <v>#REF!</v>
      </c>
      <c r="X22" s="158" t="e">
        <f>IF(animals!#REF!&gt;0,animals!#REF!,"")</f>
        <v>#REF!</v>
      </c>
      <c r="Y22" s="158" t="str">
        <f>IF(animals!AP18&gt;0,animals!AP18,"")</f>
        <v/>
      </c>
      <c r="Z22" s="158" t="str">
        <f>IF(animals!AP19&gt;0,animals!AP19,"")</f>
        <v/>
      </c>
      <c r="AA22" s="158" t="e">
        <f>IF(animals!#REF!&gt;0,animals!#REF!,"")</f>
        <v>#REF!</v>
      </c>
      <c r="AB22" s="158" t="e">
        <f>IF(animals!#REF!&gt;0,animals!#REF!,"")</f>
        <v>#REF!</v>
      </c>
      <c r="AC22" s="158" t="str">
        <f>IF(animals!AP21&gt;0,animals!AP21,"")</f>
        <v/>
      </c>
      <c r="AD22" s="158" t="str">
        <f>IF(animals!AP22&gt;0,animals!AP22,"")</f>
        <v/>
      </c>
      <c r="AE22" s="158" t="e">
        <f>IF(animals!#REF!&gt;0,animals!#REF!,"")</f>
        <v>#REF!</v>
      </c>
      <c r="AF22" s="158" t="e">
        <f>IF(animals!#REF!&gt;0,animals!#REF!,"")</f>
        <v>#REF!</v>
      </c>
      <c r="AG22" s="158" t="str">
        <f>IF(animals!AP23&gt;0,animals!AP23,"")</f>
        <v/>
      </c>
      <c r="AH22" s="158" t="str">
        <f>IF(animals!AP24&gt;0,animals!AP24,"")</f>
        <v/>
      </c>
      <c r="AI22" s="158" t="e">
        <f>IF(animals!#REF!&gt;0,animals!#REF!,"")</f>
        <v>#REF!</v>
      </c>
      <c r="AJ22" s="158" t="e">
        <f>IF(animals!#REF!&gt;0,animals!#REF!,"")</f>
        <v>#REF!</v>
      </c>
      <c r="AK22" s="158" t="str">
        <f>IF(animals!AP26&gt;0,animals!AP26,"")</f>
        <v/>
      </c>
      <c r="AL22" s="158" t="str">
        <f>IF(animals!AP27&gt;0,animals!AP27,"")</f>
        <v/>
      </c>
      <c r="AM22" s="158" t="e">
        <f>IF(animals!#REF!&gt;0,animals!#REF!,"")</f>
        <v>#REF!</v>
      </c>
      <c r="AN22" s="158" t="e">
        <f>IF(animals!#REF!&gt;0,animals!#REF!,"")</f>
        <v>#REF!</v>
      </c>
      <c r="AO22" s="158" t="str">
        <f>IF(animals!AP28&gt;0,animals!AP28,"")</f>
        <v/>
      </c>
      <c r="AP22" s="158" t="str">
        <f>IF(animals!AP29&gt;0,animals!AP29,"")</f>
        <v/>
      </c>
      <c r="AQ22" s="158" t="e">
        <f>IF(animals!#REF!&gt;0,animals!#REF!,"")</f>
        <v>#REF!</v>
      </c>
      <c r="AR22" s="158" t="e">
        <f>IF(animals!#REF!&gt;0,animals!#REF!,"")</f>
        <v>#REF!</v>
      </c>
      <c r="AS22" s="158" t="str">
        <f>IF(animals!AP31&gt;0,animals!AP31,"")</f>
        <v/>
      </c>
      <c r="AT22" s="158" t="str">
        <f>IF(animals!AP32&gt;0,animals!AP32,"")</f>
        <v/>
      </c>
      <c r="AU22" s="158" t="e">
        <f>IF(animals!#REF!&gt;0,animals!#REF!,"")</f>
        <v>#REF!</v>
      </c>
      <c r="AV22" s="158" t="e">
        <f>IF(animals!#REF!&gt;0,animals!#REF!,"")</f>
        <v>#REF!</v>
      </c>
      <c r="AW22" s="158" t="str">
        <f>IF(animals!AP33&gt;0,animals!AP33,"")</f>
        <v/>
      </c>
      <c r="AX22" s="158" t="str">
        <f>IF(animals!AP34&gt;0,animals!AP34,"")</f>
        <v/>
      </c>
      <c r="AY22" s="158" t="e">
        <f>IF(animals!#REF!&gt;0,animals!#REF!,"")</f>
        <v>#REF!</v>
      </c>
    </row>
    <row r="23" spans="1:51" x14ac:dyDescent="0.25">
      <c r="A23" s="165" t="str">
        <f t="shared" si="1"/>
        <v>Microhypsibius minimus</v>
      </c>
      <c r="B23" s="166" t="str">
        <f t="shared" si="1"/>
        <v>BOG.6.4</v>
      </c>
      <c r="C23" s="170">
        <f>animals!AR1</f>
        <v>22</v>
      </c>
      <c r="D23" s="162" t="str">
        <f>IF(animals!AR3&gt;0,animals!AR3,"")</f>
        <v/>
      </c>
      <c r="E23" s="158" t="str">
        <f>IF(animals!AR4&gt;0,animals!AR4,"")</f>
        <v/>
      </c>
      <c r="F23" s="158" t="e">
        <f>IF(animals!#REF!&gt;0,animals!#REF!,"")</f>
        <v>#REF!</v>
      </c>
      <c r="G23" s="158" t="e">
        <f>IF(animals!#REF!&gt;0,animals!#REF!,"")</f>
        <v>#REF!</v>
      </c>
      <c r="H23" s="158" t="e">
        <f>IF(animals!#REF!&gt;0,animals!#REF!,"")</f>
        <v>#REF!</v>
      </c>
      <c r="I23" s="158" t="str">
        <f>IF(animals!AR5&gt;0,animals!AR5,"")</f>
        <v/>
      </c>
      <c r="J23" s="158" t="str">
        <f>IF(animals!AR6&gt;0,animals!AR6,"")</f>
        <v/>
      </c>
      <c r="K23" s="158" t="str">
        <f>IF(animals!AR7&gt;0,animals!AR7,"")</f>
        <v/>
      </c>
      <c r="L23" s="163" t="e">
        <f>IF(animals!#REF!&gt;0,animals!#REF!,"")</f>
        <v>#REF!</v>
      </c>
      <c r="M23" s="164" t="str">
        <f>IF(animals!AR9&gt;0,animals!AR9,"")</f>
        <v/>
      </c>
      <c r="N23" s="158" t="str">
        <f>IF(animals!AR10&gt;0,animals!AR10,"")</f>
        <v/>
      </c>
      <c r="O23" s="158" t="str">
        <f>IF(animals!AR11&gt;0,animals!AR11,"")</f>
        <v/>
      </c>
      <c r="P23" s="158" t="str">
        <f>IF(animals!AR12&gt;0,animals!AR12,"")</f>
        <v/>
      </c>
      <c r="Q23" s="158" t="e">
        <f>IF(animals!#REF!&gt;0,animals!#REF!,"")</f>
        <v>#REF!</v>
      </c>
      <c r="R23" s="158" t="str">
        <f>IF(animals!AR13&gt;0,animals!AR13,"")</f>
        <v/>
      </c>
      <c r="S23" s="158" t="str">
        <f>IF(animals!AR14&gt;0,animals!AR14,"")</f>
        <v/>
      </c>
      <c r="T23" s="158" t="e">
        <f>IF(animals!#REF!&gt;0,animals!#REF!,"")</f>
        <v>#REF!</v>
      </c>
      <c r="U23" s="158" t="str">
        <f>IF(animals!AR16&gt;0,animals!AR16,"")</f>
        <v/>
      </c>
      <c r="V23" s="158" t="str">
        <f>IF(animals!AR17&gt;0,animals!AR17,"")</f>
        <v/>
      </c>
      <c r="W23" s="158" t="e">
        <f>IF(animals!#REF!&gt;0,animals!#REF!,"")</f>
        <v>#REF!</v>
      </c>
      <c r="X23" s="158" t="e">
        <f>IF(animals!#REF!&gt;0,animals!#REF!,"")</f>
        <v>#REF!</v>
      </c>
      <c r="Y23" s="158" t="str">
        <f>IF(animals!AR18&gt;0,animals!AR18,"")</f>
        <v/>
      </c>
      <c r="Z23" s="158" t="str">
        <f>IF(animals!AR19&gt;0,animals!AR19,"")</f>
        <v/>
      </c>
      <c r="AA23" s="158" t="e">
        <f>IF(animals!#REF!&gt;0,animals!#REF!,"")</f>
        <v>#REF!</v>
      </c>
      <c r="AB23" s="158" t="e">
        <f>IF(animals!#REF!&gt;0,animals!#REF!,"")</f>
        <v>#REF!</v>
      </c>
      <c r="AC23" s="158" t="str">
        <f>IF(animals!AR21&gt;0,animals!AR21,"")</f>
        <v/>
      </c>
      <c r="AD23" s="158" t="str">
        <f>IF(animals!AR22&gt;0,animals!AR22,"")</f>
        <v/>
      </c>
      <c r="AE23" s="158" t="e">
        <f>IF(animals!#REF!&gt;0,animals!#REF!,"")</f>
        <v>#REF!</v>
      </c>
      <c r="AF23" s="158" t="e">
        <f>IF(animals!#REF!&gt;0,animals!#REF!,"")</f>
        <v>#REF!</v>
      </c>
      <c r="AG23" s="158" t="str">
        <f>IF(animals!AR23&gt;0,animals!AR23,"")</f>
        <v/>
      </c>
      <c r="AH23" s="158" t="str">
        <f>IF(animals!AR24&gt;0,animals!AR24,"")</f>
        <v/>
      </c>
      <c r="AI23" s="158" t="e">
        <f>IF(animals!#REF!&gt;0,animals!#REF!,"")</f>
        <v>#REF!</v>
      </c>
      <c r="AJ23" s="158" t="e">
        <f>IF(animals!#REF!&gt;0,animals!#REF!,"")</f>
        <v>#REF!</v>
      </c>
      <c r="AK23" s="158" t="str">
        <f>IF(animals!AR26&gt;0,animals!AR26,"")</f>
        <v/>
      </c>
      <c r="AL23" s="158" t="str">
        <f>IF(animals!AR27&gt;0,animals!AR27,"")</f>
        <v/>
      </c>
      <c r="AM23" s="158" t="e">
        <f>IF(animals!#REF!&gt;0,animals!#REF!,"")</f>
        <v>#REF!</v>
      </c>
      <c r="AN23" s="158" t="e">
        <f>IF(animals!#REF!&gt;0,animals!#REF!,"")</f>
        <v>#REF!</v>
      </c>
      <c r="AO23" s="158" t="str">
        <f>IF(animals!AR28&gt;0,animals!AR28,"")</f>
        <v/>
      </c>
      <c r="AP23" s="158" t="str">
        <f>IF(animals!AR29&gt;0,animals!AR29,"")</f>
        <v/>
      </c>
      <c r="AQ23" s="158" t="e">
        <f>IF(animals!#REF!&gt;0,animals!#REF!,"")</f>
        <v>#REF!</v>
      </c>
      <c r="AR23" s="158" t="e">
        <f>IF(animals!#REF!&gt;0,animals!#REF!,"")</f>
        <v>#REF!</v>
      </c>
      <c r="AS23" s="158" t="str">
        <f>IF(animals!AR31&gt;0,animals!AR31,"")</f>
        <v/>
      </c>
      <c r="AT23" s="158" t="str">
        <f>IF(animals!AR32&gt;0,animals!AR32,"")</f>
        <v/>
      </c>
      <c r="AU23" s="158" t="e">
        <f>IF(animals!#REF!&gt;0,animals!#REF!,"")</f>
        <v>#REF!</v>
      </c>
      <c r="AV23" s="158" t="e">
        <f>IF(animals!#REF!&gt;0,animals!#REF!,"")</f>
        <v>#REF!</v>
      </c>
      <c r="AW23" s="158" t="str">
        <f>IF(animals!AR33&gt;0,animals!AR33,"")</f>
        <v/>
      </c>
      <c r="AX23" s="158" t="str">
        <f>IF(animals!AR34&gt;0,animals!AR34,"")</f>
        <v/>
      </c>
      <c r="AY23" s="158" t="e">
        <f>IF(animals!#REF!&gt;0,animals!#REF!,"")</f>
        <v>#REF!</v>
      </c>
    </row>
    <row r="24" spans="1:51" x14ac:dyDescent="0.25">
      <c r="A24" s="165" t="str">
        <f t="shared" si="1"/>
        <v>Microhypsibius minimus</v>
      </c>
      <c r="B24" s="166" t="str">
        <f t="shared" si="1"/>
        <v>BOG.6.4</v>
      </c>
      <c r="C24" s="170">
        <f>animals!AT1</f>
        <v>23</v>
      </c>
      <c r="D24" s="162" t="str">
        <f>IF(animals!AT3&gt;0,animals!AT3,"")</f>
        <v/>
      </c>
      <c r="E24" s="158" t="str">
        <f>IF(animals!AT4&gt;0,animals!AT4,"")</f>
        <v/>
      </c>
      <c r="F24" s="158" t="e">
        <f>IF(animals!#REF!&gt;0,animals!#REF!,"")</f>
        <v>#REF!</v>
      </c>
      <c r="G24" s="158" t="e">
        <f>IF(animals!#REF!&gt;0,animals!#REF!,"")</f>
        <v>#REF!</v>
      </c>
      <c r="H24" s="158" t="e">
        <f>IF(animals!#REF!&gt;0,animals!#REF!,"")</f>
        <v>#REF!</v>
      </c>
      <c r="I24" s="158" t="str">
        <f>IF(animals!AT5&gt;0,animals!AT5,"")</f>
        <v/>
      </c>
      <c r="J24" s="158" t="str">
        <f>IF(animals!AT6&gt;0,animals!AT6,"")</f>
        <v/>
      </c>
      <c r="K24" s="158" t="str">
        <f>IF(animals!AT7&gt;0,animals!AT7,"")</f>
        <v/>
      </c>
      <c r="L24" s="163" t="e">
        <f>IF(animals!#REF!&gt;0,animals!#REF!,"")</f>
        <v>#REF!</v>
      </c>
      <c r="M24" s="164" t="str">
        <f>IF(animals!AT9&gt;0,animals!AT9,"")</f>
        <v/>
      </c>
      <c r="N24" s="158" t="str">
        <f>IF(animals!AT10&gt;0,animals!AT10,"")</f>
        <v/>
      </c>
      <c r="O24" s="158" t="str">
        <f>IF(animals!AT11&gt;0,animals!AT11,"")</f>
        <v/>
      </c>
      <c r="P24" s="158" t="str">
        <f>IF(animals!AT12&gt;0,animals!AT12,"")</f>
        <v/>
      </c>
      <c r="Q24" s="158" t="e">
        <f>IF(animals!#REF!&gt;0,animals!#REF!,"")</f>
        <v>#REF!</v>
      </c>
      <c r="R24" s="158" t="str">
        <f>IF(animals!AT13&gt;0,animals!AT13,"")</f>
        <v/>
      </c>
      <c r="S24" s="158" t="str">
        <f>IF(animals!AT14&gt;0,animals!AT14,"")</f>
        <v/>
      </c>
      <c r="T24" s="158" t="e">
        <f>IF(animals!#REF!&gt;0,animals!#REF!,"")</f>
        <v>#REF!</v>
      </c>
      <c r="U24" s="158" t="str">
        <f>IF(animals!AT16&gt;0,animals!AT16,"")</f>
        <v/>
      </c>
      <c r="V24" s="158" t="str">
        <f>IF(animals!AT17&gt;0,animals!AT17,"")</f>
        <v/>
      </c>
      <c r="W24" s="158" t="e">
        <f>IF(animals!#REF!&gt;0,animals!#REF!,"")</f>
        <v>#REF!</v>
      </c>
      <c r="X24" s="158" t="e">
        <f>IF(animals!#REF!&gt;0,animals!#REF!,"")</f>
        <v>#REF!</v>
      </c>
      <c r="Y24" s="158" t="str">
        <f>IF(animals!AT18&gt;0,animals!AT18,"")</f>
        <v/>
      </c>
      <c r="Z24" s="158" t="str">
        <f>IF(animals!AT19&gt;0,animals!AT19,"")</f>
        <v/>
      </c>
      <c r="AA24" s="158" t="e">
        <f>IF(animals!#REF!&gt;0,animals!#REF!,"")</f>
        <v>#REF!</v>
      </c>
      <c r="AB24" s="158" t="e">
        <f>IF(animals!#REF!&gt;0,animals!#REF!,"")</f>
        <v>#REF!</v>
      </c>
      <c r="AC24" s="158" t="str">
        <f>IF(animals!AT21&gt;0,animals!AT21,"")</f>
        <v/>
      </c>
      <c r="AD24" s="158" t="str">
        <f>IF(animals!AT22&gt;0,animals!AT22,"")</f>
        <v/>
      </c>
      <c r="AE24" s="158" t="e">
        <f>IF(animals!#REF!&gt;0,animals!#REF!,"")</f>
        <v>#REF!</v>
      </c>
      <c r="AF24" s="158" t="e">
        <f>IF(animals!#REF!&gt;0,animals!#REF!,"")</f>
        <v>#REF!</v>
      </c>
      <c r="AG24" s="158" t="str">
        <f>IF(animals!AT23&gt;0,animals!AT23,"")</f>
        <v/>
      </c>
      <c r="AH24" s="158" t="str">
        <f>IF(animals!AT24&gt;0,animals!AT24,"")</f>
        <v/>
      </c>
      <c r="AI24" s="158" t="e">
        <f>IF(animals!#REF!&gt;0,animals!#REF!,"")</f>
        <v>#REF!</v>
      </c>
      <c r="AJ24" s="158" t="e">
        <f>IF(animals!#REF!&gt;0,animals!#REF!,"")</f>
        <v>#REF!</v>
      </c>
      <c r="AK24" s="158" t="str">
        <f>IF(animals!AT26&gt;0,animals!AT26,"")</f>
        <v/>
      </c>
      <c r="AL24" s="158" t="str">
        <f>IF(animals!AT27&gt;0,animals!AT27,"")</f>
        <v/>
      </c>
      <c r="AM24" s="158" t="e">
        <f>IF(animals!#REF!&gt;0,animals!#REF!,"")</f>
        <v>#REF!</v>
      </c>
      <c r="AN24" s="158" t="e">
        <f>IF(animals!#REF!&gt;0,animals!#REF!,"")</f>
        <v>#REF!</v>
      </c>
      <c r="AO24" s="158" t="str">
        <f>IF(animals!AT28&gt;0,animals!AT28,"")</f>
        <v/>
      </c>
      <c r="AP24" s="158" t="str">
        <f>IF(animals!AT29&gt;0,animals!AT29,"")</f>
        <v/>
      </c>
      <c r="AQ24" s="158" t="e">
        <f>IF(animals!#REF!&gt;0,animals!#REF!,"")</f>
        <v>#REF!</v>
      </c>
      <c r="AR24" s="158" t="e">
        <f>IF(animals!#REF!&gt;0,animals!#REF!,"")</f>
        <v>#REF!</v>
      </c>
      <c r="AS24" s="158" t="str">
        <f>IF(animals!AT31&gt;0,animals!AT31,"")</f>
        <v/>
      </c>
      <c r="AT24" s="158" t="str">
        <f>IF(animals!AT32&gt;0,animals!AT32,"")</f>
        <v/>
      </c>
      <c r="AU24" s="158" t="e">
        <f>IF(animals!#REF!&gt;0,animals!#REF!,"")</f>
        <v>#REF!</v>
      </c>
      <c r="AV24" s="158" t="e">
        <f>IF(animals!#REF!&gt;0,animals!#REF!,"")</f>
        <v>#REF!</v>
      </c>
      <c r="AW24" s="158" t="str">
        <f>IF(animals!AT33&gt;0,animals!AT33,"")</f>
        <v/>
      </c>
      <c r="AX24" s="158" t="str">
        <f>IF(animals!AT34&gt;0,animals!AT34,"")</f>
        <v/>
      </c>
      <c r="AY24" s="158" t="e">
        <f>IF(animals!#REF!&gt;0,animals!#REF!,"")</f>
        <v>#REF!</v>
      </c>
    </row>
    <row r="25" spans="1:51" x14ac:dyDescent="0.25">
      <c r="A25" s="165" t="str">
        <f t="shared" si="1"/>
        <v>Microhypsibius minimus</v>
      </c>
      <c r="B25" s="166" t="str">
        <f t="shared" si="1"/>
        <v>BOG.6.4</v>
      </c>
      <c r="C25" s="170">
        <f>animals!AV1</f>
        <v>24</v>
      </c>
      <c r="D25" s="162" t="str">
        <f>IF(animals!AV3&gt;0,animals!AV3,"")</f>
        <v/>
      </c>
      <c r="E25" s="158" t="str">
        <f>IF(animals!AV4&gt;0,animals!AV4,"")</f>
        <v/>
      </c>
      <c r="F25" s="158" t="e">
        <f>IF(animals!#REF!&gt;0,animals!#REF!,"")</f>
        <v>#REF!</v>
      </c>
      <c r="G25" s="158" t="e">
        <f>IF(animals!#REF!&gt;0,animals!#REF!,"")</f>
        <v>#REF!</v>
      </c>
      <c r="H25" s="158" t="e">
        <f>IF(animals!#REF!&gt;0,animals!#REF!,"")</f>
        <v>#REF!</v>
      </c>
      <c r="I25" s="158" t="str">
        <f>IF(animals!AV5&gt;0,animals!AV5,"")</f>
        <v/>
      </c>
      <c r="J25" s="158" t="str">
        <f>IF(animals!AV6&gt;0,animals!AV6,"")</f>
        <v/>
      </c>
      <c r="K25" s="158" t="str">
        <f>IF(animals!AV7&gt;0,animals!AV7,"")</f>
        <v/>
      </c>
      <c r="L25" s="163" t="e">
        <f>IF(animals!#REF!&gt;0,animals!#REF!,"")</f>
        <v>#REF!</v>
      </c>
      <c r="M25" s="164" t="str">
        <f>IF(animals!AV9&gt;0,animals!AV9,"")</f>
        <v/>
      </c>
      <c r="N25" s="158" t="str">
        <f>IF(animals!AV10&gt;0,animals!AV10,"")</f>
        <v/>
      </c>
      <c r="O25" s="158" t="str">
        <f>IF(animals!AV11&gt;0,animals!AV11,"")</f>
        <v/>
      </c>
      <c r="P25" s="158" t="str">
        <f>IF(animals!AV12&gt;0,animals!AV12,"")</f>
        <v/>
      </c>
      <c r="Q25" s="158" t="e">
        <f>IF(animals!#REF!&gt;0,animals!#REF!,"")</f>
        <v>#REF!</v>
      </c>
      <c r="R25" s="158" t="str">
        <f>IF(animals!AV13&gt;0,animals!AV13,"")</f>
        <v/>
      </c>
      <c r="S25" s="158" t="str">
        <f>IF(animals!AV14&gt;0,animals!AV14,"")</f>
        <v/>
      </c>
      <c r="T25" s="158" t="e">
        <f>IF(animals!#REF!&gt;0,animals!#REF!,"")</f>
        <v>#REF!</v>
      </c>
      <c r="U25" s="158" t="str">
        <f>IF(animals!AV16&gt;0,animals!AV16,"")</f>
        <v/>
      </c>
      <c r="V25" s="158" t="str">
        <f>IF(animals!AV17&gt;0,animals!AV17,"")</f>
        <v/>
      </c>
      <c r="W25" s="158" t="e">
        <f>IF(animals!#REF!&gt;0,animals!#REF!,"")</f>
        <v>#REF!</v>
      </c>
      <c r="X25" s="158" t="e">
        <f>IF(animals!#REF!&gt;0,animals!#REF!,"")</f>
        <v>#REF!</v>
      </c>
      <c r="Y25" s="158" t="str">
        <f>IF(animals!AV18&gt;0,animals!AV18,"")</f>
        <v/>
      </c>
      <c r="Z25" s="158" t="str">
        <f>IF(animals!AV19&gt;0,animals!AV19,"")</f>
        <v/>
      </c>
      <c r="AA25" s="158" t="e">
        <f>IF(animals!#REF!&gt;0,animals!#REF!,"")</f>
        <v>#REF!</v>
      </c>
      <c r="AB25" s="158" t="e">
        <f>IF(animals!#REF!&gt;0,animals!#REF!,"")</f>
        <v>#REF!</v>
      </c>
      <c r="AC25" s="158" t="str">
        <f>IF(animals!AV21&gt;0,animals!AV21,"")</f>
        <v/>
      </c>
      <c r="AD25" s="158" t="str">
        <f>IF(animals!AV22&gt;0,animals!AV22,"")</f>
        <v/>
      </c>
      <c r="AE25" s="158" t="e">
        <f>IF(animals!#REF!&gt;0,animals!#REF!,"")</f>
        <v>#REF!</v>
      </c>
      <c r="AF25" s="158" t="e">
        <f>IF(animals!#REF!&gt;0,animals!#REF!,"")</f>
        <v>#REF!</v>
      </c>
      <c r="AG25" s="158" t="str">
        <f>IF(animals!AV23&gt;0,animals!AV23,"")</f>
        <v/>
      </c>
      <c r="AH25" s="158" t="str">
        <f>IF(animals!AV24&gt;0,animals!AV24,"")</f>
        <v/>
      </c>
      <c r="AI25" s="158" t="e">
        <f>IF(animals!#REF!&gt;0,animals!#REF!,"")</f>
        <v>#REF!</v>
      </c>
      <c r="AJ25" s="158" t="e">
        <f>IF(animals!#REF!&gt;0,animals!#REF!,"")</f>
        <v>#REF!</v>
      </c>
      <c r="AK25" s="158" t="str">
        <f>IF(animals!AV26&gt;0,animals!AV26,"")</f>
        <v/>
      </c>
      <c r="AL25" s="158" t="str">
        <f>IF(animals!AV27&gt;0,animals!AV27,"")</f>
        <v/>
      </c>
      <c r="AM25" s="158" t="e">
        <f>IF(animals!#REF!&gt;0,animals!#REF!,"")</f>
        <v>#REF!</v>
      </c>
      <c r="AN25" s="158" t="e">
        <f>IF(animals!#REF!&gt;0,animals!#REF!,"")</f>
        <v>#REF!</v>
      </c>
      <c r="AO25" s="158" t="str">
        <f>IF(animals!AV28&gt;0,animals!AV28,"")</f>
        <v/>
      </c>
      <c r="AP25" s="158" t="str">
        <f>IF(animals!AV29&gt;0,animals!AV29,"")</f>
        <v/>
      </c>
      <c r="AQ25" s="158" t="e">
        <f>IF(animals!#REF!&gt;0,animals!#REF!,"")</f>
        <v>#REF!</v>
      </c>
      <c r="AR25" s="158" t="e">
        <f>IF(animals!#REF!&gt;0,animals!#REF!,"")</f>
        <v>#REF!</v>
      </c>
      <c r="AS25" s="158" t="str">
        <f>IF(animals!AV31&gt;0,animals!AV31,"")</f>
        <v/>
      </c>
      <c r="AT25" s="158" t="str">
        <f>IF(animals!AV32&gt;0,animals!AV32,"")</f>
        <v/>
      </c>
      <c r="AU25" s="158" t="e">
        <f>IF(animals!#REF!&gt;0,animals!#REF!,"")</f>
        <v>#REF!</v>
      </c>
      <c r="AV25" s="158" t="e">
        <f>IF(animals!#REF!&gt;0,animals!#REF!,"")</f>
        <v>#REF!</v>
      </c>
      <c r="AW25" s="158" t="str">
        <f>IF(animals!AV33&gt;0,animals!AV33,"")</f>
        <v/>
      </c>
      <c r="AX25" s="158" t="str">
        <f>IF(animals!AV34&gt;0,animals!AV34,"")</f>
        <v/>
      </c>
      <c r="AY25" s="158" t="e">
        <f>IF(animals!#REF!&gt;0,animals!#REF!,"")</f>
        <v>#REF!</v>
      </c>
    </row>
    <row r="26" spans="1:51" x14ac:dyDescent="0.25">
      <c r="A26" s="165" t="str">
        <f t="shared" si="1"/>
        <v>Microhypsibius minimus</v>
      </c>
      <c r="B26" s="166" t="str">
        <f t="shared" si="1"/>
        <v>BOG.6.4</v>
      </c>
      <c r="C26" s="170">
        <f>animals!AX1</f>
        <v>25</v>
      </c>
      <c r="D26" s="162" t="str">
        <f>IF(animals!AX3&gt;0,animals!AX3,"")</f>
        <v/>
      </c>
      <c r="E26" s="158" t="str">
        <f>IF(animals!AX4&gt;0,animals!AX4,"")</f>
        <v/>
      </c>
      <c r="F26" s="158" t="e">
        <f>IF(animals!#REF!&gt;0,animals!#REF!,"")</f>
        <v>#REF!</v>
      </c>
      <c r="G26" s="158" t="e">
        <f>IF(animals!#REF!&gt;0,animals!#REF!,"")</f>
        <v>#REF!</v>
      </c>
      <c r="H26" s="158" t="e">
        <f>IF(animals!#REF!&gt;0,animals!#REF!,"")</f>
        <v>#REF!</v>
      </c>
      <c r="I26" s="158" t="str">
        <f>IF(animals!AX5&gt;0,animals!AX5,"")</f>
        <v/>
      </c>
      <c r="J26" s="158" t="str">
        <f>IF(animals!AX6&gt;0,animals!AX6,"")</f>
        <v/>
      </c>
      <c r="K26" s="158" t="str">
        <f>IF(animals!AX7&gt;0,animals!AX7,"")</f>
        <v/>
      </c>
      <c r="L26" s="163" t="e">
        <f>IF(animals!#REF!&gt;0,animals!#REF!,"")</f>
        <v>#REF!</v>
      </c>
      <c r="M26" s="164" t="str">
        <f>IF(animals!AX9&gt;0,animals!AX9,"")</f>
        <v/>
      </c>
      <c r="N26" s="158" t="str">
        <f>IF(animals!AX10&gt;0,animals!AX10,"")</f>
        <v/>
      </c>
      <c r="O26" s="158" t="str">
        <f>IF(animals!AX11&gt;0,animals!AX11,"")</f>
        <v/>
      </c>
      <c r="P26" s="158" t="str">
        <f>IF(animals!AX12&gt;0,animals!AX12,"")</f>
        <v/>
      </c>
      <c r="Q26" s="158" t="e">
        <f>IF(animals!#REF!&gt;0,animals!#REF!,"")</f>
        <v>#REF!</v>
      </c>
      <c r="R26" s="158" t="str">
        <f>IF(animals!AX13&gt;0,animals!AX13,"")</f>
        <v/>
      </c>
      <c r="S26" s="158" t="str">
        <f>IF(animals!AX14&gt;0,animals!AX14,"")</f>
        <v/>
      </c>
      <c r="T26" s="158" t="e">
        <f>IF(animals!#REF!&gt;0,animals!#REF!,"")</f>
        <v>#REF!</v>
      </c>
      <c r="U26" s="158" t="str">
        <f>IF(animals!AX16&gt;0,animals!AX16,"")</f>
        <v/>
      </c>
      <c r="V26" s="158" t="str">
        <f>IF(animals!AX17&gt;0,animals!AX17,"")</f>
        <v/>
      </c>
      <c r="W26" s="158" t="e">
        <f>IF(animals!#REF!&gt;0,animals!#REF!,"")</f>
        <v>#REF!</v>
      </c>
      <c r="X26" s="158" t="e">
        <f>IF(animals!#REF!&gt;0,animals!#REF!,"")</f>
        <v>#REF!</v>
      </c>
      <c r="Y26" s="158" t="str">
        <f>IF(animals!AX18&gt;0,animals!AX18,"")</f>
        <v/>
      </c>
      <c r="Z26" s="158" t="str">
        <f>IF(animals!AX19&gt;0,animals!AX19,"")</f>
        <v/>
      </c>
      <c r="AA26" s="158" t="e">
        <f>IF(animals!#REF!&gt;0,animals!#REF!,"")</f>
        <v>#REF!</v>
      </c>
      <c r="AB26" s="158" t="e">
        <f>IF(animals!#REF!&gt;0,animals!#REF!,"")</f>
        <v>#REF!</v>
      </c>
      <c r="AC26" s="158" t="str">
        <f>IF(animals!AX21&gt;0,animals!AX21,"")</f>
        <v/>
      </c>
      <c r="AD26" s="158" t="str">
        <f>IF(animals!AX22&gt;0,animals!AX22,"")</f>
        <v/>
      </c>
      <c r="AE26" s="158" t="e">
        <f>IF(animals!#REF!&gt;0,animals!#REF!,"")</f>
        <v>#REF!</v>
      </c>
      <c r="AF26" s="158" t="e">
        <f>IF(animals!#REF!&gt;0,animals!#REF!,"")</f>
        <v>#REF!</v>
      </c>
      <c r="AG26" s="158" t="str">
        <f>IF(animals!AX23&gt;0,animals!AX23,"")</f>
        <v/>
      </c>
      <c r="AH26" s="158" t="str">
        <f>IF(animals!AX24&gt;0,animals!AX24,"")</f>
        <v/>
      </c>
      <c r="AI26" s="158" t="e">
        <f>IF(animals!#REF!&gt;0,animals!#REF!,"")</f>
        <v>#REF!</v>
      </c>
      <c r="AJ26" s="158" t="e">
        <f>IF(animals!#REF!&gt;0,animals!#REF!,"")</f>
        <v>#REF!</v>
      </c>
      <c r="AK26" s="158" t="str">
        <f>IF(animals!AX26&gt;0,animals!AX26,"")</f>
        <v/>
      </c>
      <c r="AL26" s="158" t="str">
        <f>IF(animals!AX27&gt;0,animals!AX27,"")</f>
        <v/>
      </c>
      <c r="AM26" s="158" t="e">
        <f>IF(animals!#REF!&gt;0,animals!#REF!,"")</f>
        <v>#REF!</v>
      </c>
      <c r="AN26" s="158" t="e">
        <f>IF(animals!#REF!&gt;0,animals!#REF!,"")</f>
        <v>#REF!</v>
      </c>
      <c r="AO26" s="158" t="str">
        <f>IF(animals!AX28&gt;0,animals!AX28,"")</f>
        <v/>
      </c>
      <c r="AP26" s="158" t="str">
        <f>IF(animals!AX29&gt;0,animals!AX29,"")</f>
        <v/>
      </c>
      <c r="AQ26" s="158" t="e">
        <f>IF(animals!#REF!&gt;0,animals!#REF!,"")</f>
        <v>#REF!</v>
      </c>
      <c r="AR26" s="158" t="e">
        <f>IF(animals!#REF!&gt;0,animals!#REF!,"")</f>
        <v>#REF!</v>
      </c>
      <c r="AS26" s="158" t="str">
        <f>IF(animals!AX31&gt;0,animals!AX31,"")</f>
        <v/>
      </c>
      <c r="AT26" s="158" t="str">
        <f>IF(animals!AX32&gt;0,animals!AX32,"")</f>
        <v/>
      </c>
      <c r="AU26" s="158" t="e">
        <f>IF(animals!#REF!&gt;0,animals!#REF!,"")</f>
        <v>#REF!</v>
      </c>
      <c r="AV26" s="158" t="e">
        <f>IF(animals!#REF!&gt;0,animals!#REF!,"")</f>
        <v>#REF!</v>
      </c>
      <c r="AW26" s="158" t="str">
        <f>IF(animals!AX33&gt;0,animals!AX33,"")</f>
        <v/>
      </c>
      <c r="AX26" s="158" t="str">
        <f>IF(animals!AX34&gt;0,animals!AX34,"")</f>
        <v/>
      </c>
      <c r="AY26" s="158" t="e">
        <f>IF(animals!#REF!&gt;0,animals!#REF!,"")</f>
        <v>#REF!</v>
      </c>
    </row>
    <row r="27" spans="1:51" x14ac:dyDescent="0.25">
      <c r="A27" s="165" t="str">
        <f t="shared" si="1"/>
        <v>Microhypsibius minimus</v>
      </c>
      <c r="B27" s="166" t="str">
        <f t="shared" si="1"/>
        <v>BOG.6.4</v>
      </c>
      <c r="C27" s="170">
        <f>animals!AZ1</f>
        <v>26</v>
      </c>
      <c r="D27" s="162" t="str">
        <f>IF(animals!AZ3&gt;0,animals!AZ3,"")</f>
        <v/>
      </c>
      <c r="E27" s="158" t="str">
        <f>IF(animals!AZ4&gt;0,animals!AZ4,"")</f>
        <v/>
      </c>
      <c r="F27" s="158" t="e">
        <f>IF(animals!#REF!&gt;0,animals!#REF!,"")</f>
        <v>#REF!</v>
      </c>
      <c r="G27" s="158" t="e">
        <f>IF(animals!#REF!&gt;0,animals!#REF!,"")</f>
        <v>#REF!</v>
      </c>
      <c r="H27" s="158" t="e">
        <f>IF(animals!#REF!&gt;0,animals!#REF!,"")</f>
        <v>#REF!</v>
      </c>
      <c r="I27" s="158" t="str">
        <f>IF(animals!AZ5&gt;0,animals!AZ5,"")</f>
        <v/>
      </c>
      <c r="J27" s="158" t="str">
        <f>IF(animals!AZ6&gt;0,animals!AZ6,"")</f>
        <v/>
      </c>
      <c r="K27" s="158" t="str">
        <f>IF(animals!AZ7&gt;0,animals!AZ7,"")</f>
        <v/>
      </c>
      <c r="L27" s="163" t="e">
        <f>IF(animals!#REF!&gt;0,animals!#REF!,"")</f>
        <v>#REF!</v>
      </c>
      <c r="M27" s="164" t="str">
        <f>IF(animals!AZ9&gt;0,animals!AZ9,"")</f>
        <v/>
      </c>
      <c r="N27" s="158" t="str">
        <f>IF(animals!AZ10&gt;0,animals!AZ10,"")</f>
        <v/>
      </c>
      <c r="O27" s="158" t="str">
        <f>IF(animals!AZ11&gt;0,animals!AZ11,"")</f>
        <v/>
      </c>
      <c r="P27" s="158" t="str">
        <f>IF(animals!AZ12&gt;0,animals!AZ12,"")</f>
        <v/>
      </c>
      <c r="Q27" s="158" t="e">
        <f>IF(animals!#REF!&gt;0,animals!#REF!,"")</f>
        <v>#REF!</v>
      </c>
      <c r="R27" s="158" t="str">
        <f>IF(animals!AZ13&gt;0,animals!AZ13,"")</f>
        <v/>
      </c>
      <c r="S27" s="158" t="str">
        <f>IF(animals!AZ14&gt;0,animals!AZ14,"")</f>
        <v/>
      </c>
      <c r="T27" s="158" t="e">
        <f>IF(animals!#REF!&gt;0,animals!#REF!,"")</f>
        <v>#REF!</v>
      </c>
      <c r="U27" s="158" t="str">
        <f>IF(animals!AZ16&gt;0,animals!AZ16,"")</f>
        <v/>
      </c>
      <c r="V27" s="158" t="str">
        <f>IF(animals!AZ17&gt;0,animals!AZ17,"")</f>
        <v/>
      </c>
      <c r="W27" s="158" t="e">
        <f>IF(animals!#REF!&gt;0,animals!#REF!,"")</f>
        <v>#REF!</v>
      </c>
      <c r="X27" s="158" t="e">
        <f>IF(animals!#REF!&gt;0,animals!#REF!,"")</f>
        <v>#REF!</v>
      </c>
      <c r="Y27" s="158" t="str">
        <f>IF(animals!AZ18&gt;0,animals!AZ18,"")</f>
        <v/>
      </c>
      <c r="Z27" s="158" t="str">
        <f>IF(animals!AZ19&gt;0,animals!AZ19,"")</f>
        <v/>
      </c>
      <c r="AA27" s="158" t="e">
        <f>IF(animals!#REF!&gt;0,animals!#REF!,"")</f>
        <v>#REF!</v>
      </c>
      <c r="AB27" s="158" t="e">
        <f>IF(animals!#REF!&gt;0,animals!#REF!,"")</f>
        <v>#REF!</v>
      </c>
      <c r="AC27" s="158" t="str">
        <f>IF(animals!AZ21&gt;0,animals!AZ21,"")</f>
        <v/>
      </c>
      <c r="AD27" s="158" t="str">
        <f>IF(animals!AZ22&gt;0,animals!AZ22,"")</f>
        <v/>
      </c>
      <c r="AE27" s="158" t="e">
        <f>IF(animals!#REF!&gt;0,animals!#REF!,"")</f>
        <v>#REF!</v>
      </c>
      <c r="AF27" s="158" t="e">
        <f>IF(animals!#REF!&gt;0,animals!#REF!,"")</f>
        <v>#REF!</v>
      </c>
      <c r="AG27" s="158" t="str">
        <f>IF(animals!AZ23&gt;0,animals!AZ23,"")</f>
        <v/>
      </c>
      <c r="AH27" s="158" t="str">
        <f>IF(animals!AZ24&gt;0,animals!AZ24,"")</f>
        <v/>
      </c>
      <c r="AI27" s="158" t="e">
        <f>IF(animals!#REF!&gt;0,animals!#REF!,"")</f>
        <v>#REF!</v>
      </c>
      <c r="AJ27" s="158" t="e">
        <f>IF(animals!#REF!&gt;0,animals!#REF!,"")</f>
        <v>#REF!</v>
      </c>
      <c r="AK27" s="158" t="str">
        <f>IF(animals!AZ26&gt;0,animals!AZ26,"")</f>
        <v/>
      </c>
      <c r="AL27" s="158" t="str">
        <f>IF(animals!AZ27&gt;0,animals!AZ27,"")</f>
        <v/>
      </c>
      <c r="AM27" s="158" t="e">
        <f>IF(animals!#REF!&gt;0,animals!#REF!,"")</f>
        <v>#REF!</v>
      </c>
      <c r="AN27" s="158" t="e">
        <f>IF(animals!#REF!&gt;0,animals!#REF!,"")</f>
        <v>#REF!</v>
      </c>
      <c r="AO27" s="158" t="str">
        <f>IF(animals!AZ28&gt;0,animals!AZ28,"")</f>
        <v/>
      </c>
      <c r="AP27" s="158" t="str">
        <f>IF(animals!AZ29&gt;0,animals!AZ29,"")</f>
        <v/>
      </c>
      <c r="AQ27" s="158" t="e">
        <f>IF(animals!#REF!&gt;0,animals!#REF!,"")</f>
        <v>#REF!</v>
      </c>
      <c r="AR27" s="158" t="e">
        <f>IF(animals!#REF!&gt;0,animals!#REF!,"")</f>
        <v>#REF!</v>
      </c>
      <c r="AS27" s="158" t="str">
        <f>IF(animals!AZ31&gt;0,animals!AZ31,"")</f>
        <v/>
      </c>
      <c r="AT27" s="158" t="str">
        <f>IF(animals!AZ32&gt;0,animals!AZ32,"")</f>
        <v/>
      </c>
      <c r="AU27" s="158" t="e">
        <f>IF(animals!#REF!&gt;0,animals!#REF!,"")</f>
        <v>#REF!</v>
      </c>
      <c r="AV27" s="158" t="e">
        <f>IF(animals!#REF!&gt;0,animals!#REF!,"")</f>
        <v>#REF!</v>
      </c>
      <c r="AW27" s="158" t="str">
        <f>IF(animals!AZ33&gt;0,animals!AZ33,"")</f>
        <v/>
      </c>
      <c r="AX27" s="158" t="str">
        <f>IF(animals!AZ34&gt;0,animals!AZ34,"")</f>
        <v/>
      </c>
      <c r="AY27" s="158" t="e">
        <f>IF(animals!#REF!&gt;0,animals!#REF!,"")</f>
        <v>#REF!</v>
      </c>
    </row>
    <row r="28" spans="1:51" x14ac:dyDescent="0.25">
      <c r="A28" s="165" t="str">
        <f t="shared" si="1"/>
        <v>Microhypsibius minimus</v>
      </c>
      <c r="B28" s="166" t="str">
        <f t="shared" si="1"/>
        <v>BOG.6.4</v>
      </c>
      <c r="C28" s="170">
        <f>animals!BB1</f>
        <v>27</v>
      </c>
      <c r="D28" s="162" t="str">
        <f>IF(animals!BB3&gt;0,animals!BB3,"")</f>
        <v/>
      </c>
      <c r="E28" s="158" t="str">
        <f>IF(animals!BB4&gt;0,animals!BB4,"")</f>
        <v/>
      </c>
      <c r="F28" s="158" t="e">
        <f>IF(animals!#REF!&gt;0,animals!#REF!,"")</f>
        <v>#REF!</v>
      </c>
      <c r="G28" s="158" t="e">
        <f>IF(animals!#REF!&gt;0,animals!#REF!,"")</f>
        <v>#REF!</v>
      </c>
      <c r="H28" s="158" t="e">
        <f>IF(animals!#REF!&gt;0,animals!#REF!,"")</f>
        <v>#REF!</v>
      </c>
      <c r="I28" s="158" t="str">
        <f>IF(animals!BB5&gt;0,animals!BB5,"")</f>
        <v/>
      </c>
      <c r="J28" s="158" t="str">
        <f>IF(animals!BB6&gt;0,animals!BB6,"")</f>
        <v/>
      </c>
      <c r="K28" s="158" t="str">
        <f>IF(animals!BB7&gt;0,animals!BB7,"")</f>
        <v/>
      </c>
      <c r="L28" s="163" t="e">
        <f>IF(animals!#REF!&gt;0,animals!#REF!,"")</f>
        <v>#REF!</v>
      </c>
      <c r="M28" s="164" t="str">
        <f>IF(animals!BB9&gt;0,animals!BB9,"")</f>
        <v/>
      </c>
      <c r="N28" s="158" t="str">
        <f>IF(animals!BB10&gt;0,animals!BB10,"")</f>
        <v/>
      </c>
      <c r="O28" s="158" t="str">
        <f>IF(animals!BB11&gt;0,animals!BB11,"")</f>
        <v/>
      </c>
      <c r="P28" s="158" t="str">
        <f>IF(animals!BB12&gt;0,animals!BB12,"")</f>
        <v/>
      </c>
      <c r="Q28" s="158" t="e">
        <f>IF(animals!#REF!&gt;0,animals!#REF!,"")</f>
        <v>#REF!</v>
      </c>
      <c r="R28" s="158" t="str">
        <f>IF(animals!BB13&gt;0,animals!BB13,"")</f>
        <v/>
      </c>
      <c r="S28" s="158" t="str">
        <f>IF(animals!BB14&gt;0,animals!BB14,"")</f>
        <v/>
      </c>
      <c r="T28" s="158" t="e">
        <f>IF(animals!#REF!&gt;0,animals!#REF!,"")</f>
        <v>#REF!</v>
      </c>
      <c r="U28" s="158" t="str">
        <f>IF(animals!BB16&gt;0,animals!BB16,"")</f>
        <v/>
      </c>
      <c r="V28" s="158" t="str">
        <f>IF(animals!BB17&gt;0,animals!BB17,"")</f>
        <v/>
      </c>
      <c r="W28" s="158" t="e">
        <f>IF(animals!#REF!&gt;0,animals!#REF!,"")</f>
        <v>#REF!</v>
      </c>
      <c r="X28" s="158" t="e">
        <f>IF(animals!#REF!&gt;0,animals!#REF!,"")</f>
        <v>#REF!</v>
      </c>
      <c r="Y28" s="158" t="str">
        <f>IF(animals!BB18&gt;0,animals!BB18,"")</f>
        <v/>
      </c>
      <c r="Z28" s="158" t="str">
        <f>IF(animals!BB19&gt;0,animals!BB19,"")</f>
        <v/>
      </c>
      <c r="AA28" s="158" t="e">
        <f>IF(animals!#REF!&gt;0,animals!#REF!,"")</f>
        <v>#REF!</v>
      </c>
      <c r="AB28" s="158" t="e">
        <f>IF(animals!#REF!&gt;0,animals!#REF!,"")</f>
        <v>#REF!</v>
      </c>
      <c r="AC28" s="158" t="str">
        <f>IF(animals!BB21&gt;0,animals!BB21,"")</f>
        <v/>
      </c>
      <c r="AD28" s="158" t="str">
        <f>IF(animals!BB22&gt;0,animals!BB22,"")</f>
        <v/>
      </c>
      <c r="AE28" s="158" t="e">
        <f>IF(animals!#REF!&gt;0,animals!#REF!,"")</f>
        <v>#REF!</v>
      </c>
      <c r="AF28" s="158" t="e">
        <f>IF(animals!#REF!&gt;0,animals!#REF!,"")</f>
        <v>#REF!</v>
      </c>
      <c r="AG28" s="158" t="str">
        <f>IF(animals!BB23&gt;0,animals!BB23,"")</f>
        <v/>
      </c>
      <c r="AH28" s="158" t="str">
        <f>IF(animals!BB24&gt;0,animals!BB24,"")</f>
        <v/>
      </c>
      <c r="AI28" s="158" t="e">
        <f>IF(animals!#REF!&gt;0,animals!#REF!,"")</f>
        <v>#REF!</v>
      </c>
      <c r="AJ28" s="158" t="e">
        <f>IF(animals!#REF!&gt;0,animals!#REF!,"")</f>
        <v>#REF!</v>
      </c>
      <c r="AK28" s="158" t="str">
        <f>IF(animals!BB26&gt;0,animals!BB26,"")</f>
        <v/>
      </c>
      <c r="AL28" s="158" t="str">
        <f>IF(animals!BB27&gt;0,animals!BB27,"")</f>
        <v/>
      </c>
      <c r="AM28" s="158" t="e">
        <f>IF(animals!#REF!&gt;0,animals!#REF!,"")</f>
        <v>#REF!</v>
      </c>
      <c r="AN28" s="158" t="e">
        <f>IF(animals!#REF!&gt;0,animals!#REF!,"")</f>
        <v>#REF!</v>
      </c>
      <c r="AO28" s="158" t="str">
        <f>IF(animals!BB28&gt;0,animals!BB28,"")</f>
        <v/>
      </c>
      <c r="AP28" s="158" t="str">
        <f>IF(animals!BB29&gt;0,animals!BB29,"")</f>
        <v/>
      </c>
      <c r="AQ28" s="158" t="e">
        <f>IF(animals!#REF!&gt;0,animals!#REF!,"")</f>
        <v>#REF!</v>
      </c>
      <c r="AR28" s="158" t="e">
        <f>IF(animals!#REF!&gt;0,animals!#REF!,"")</f>
        <v>#REF!</v>
      </c>
      <c r="AS28" s="158" t="str">
        <f>IF(animals!BB31&gt;0,animals!BB31,"")</f>
        <v/>
      </c>
      <c r="AT28" s="158" t="str">
        <f>IF(animals!BB32&gt;0,animals!BB32,"")</f>
        <v/>
      </c>
      <c r="AU28" s="158" t="e">
        <f>IF(animals!#REF!&gt;0,animals!#REF!,"")</f>
        <v>#REF!</v>
      </c>
      <c r="AV28" s="158" t="e">
        <f>IF(animals!#REF!&gt;0,animals!#REF!,"")</f>
        <v>#REF!</v>
      </c>
      <c r="AW28" s="158" t="str">
        <f>IF(animals!BB33&gt;0,animals!BB33,"")</f>
        <v/>
      </c>
      <c r="AX28" s="158" t="str">
        <f>IF(animals!BB34&gt;0,animals!BB34,"")</f>
        <v/>
      </c>
      <c r="AY28" s="158" t="e">
        <f>IF(animals!#REF!&gt;0,animals!#REF!,"")</f>
        <v>#REF!</v>
      </c>
    </row>
    <row r="29" spans="1:51" x14ac:dyDescent="0.25">
      <c r="A29" s="165" t="str">
        <f t="shared" si="1"/>
        <v>Microhypsibius minimus</v>
      </c>
      <c r="B29" s="166" t="str">
        <f t="shared" si="1"/>
        <v>BOG.6.4</v>
      </c>
      <c r="C29" s="170">
        <f>animals!BD1</f>
        <v>28</v>
      </c>
      <c r="D29" s="162" t="str">
        <f>IF(animals!BD3&gt;0,animals!BD3,"")</f>
        <v/>
      </c>
      <c r="E29" s="158" t="str">
        <f>IF(animals!BD4&gt;0,animals!BD4,"")</f>
        <v/>
      </c>
      <c r="F29" s="158" t="e">
        <f>IF(animals!#REF!&gt;0,animals!#REF!,"")</f>
        <v>#REF!</v>
      </c>
      <c r="G29" s="158" t="e">
        <f>IF(animals!#REF!&gt;0,animals!#REF!,"")</f>
        <v>#REF!</v>
      </c>
      <c r="H29" s="158" t="e">
        <f>IF(animals!#REF!&gt;0,animals!#REF!,"")</f>
        <v>#REF!</v>
      </c>
      <c r="I29" s="158" t="str">
        <f>IF(animals!BD5&gt;0,animals!BD5,"")</f>
        <v/>
      </c>
      <c r="J29" s="158" t="str">
        <f>IF(animals!BD6&gt;0,animals!BD6,"")</f>
        <v/>
      </c>
      <c r="K29" s="158" t="str">
        <f>IF(animals!BD7&gt;0,animals!BD7,"")</f>
        <v/>
      </c>
      <c r="L29" s="163" t="e">
        <f>IF(animals!#REF!&gt;0,animals!#REF!,"")</f>
        <v>#REF!</v>
      </c>
      <c r="M29" s="164" t="str">
        <f>IF(animals!BD9&gt;0,animals!BD9,"")</f>
        <v/>
      </c>
      <c r="N29" s="158" t="str">
        <f>IF(animals!BD10&gt;0,animals!BD10,"")</f>
        <v/>
      </c>
      <c r="O29" s="158" t="str">
        <f>IF(animals!BD11&gt;0,animals!BD11,"")</f>
        <v/>
      </c>
      <c r="P29" s="158" t="str">
        <f>IF(animals!BD12&gt;0,animals!BD12,"")</f>
        <v/>
      </c>
      <c r="Q29" s="158" t="e">
        <f>IF(animals!#REF!&gt;0,animals!#REF!,"")</f>
        <v>#REF!</v>
      </c>
      <c r="R29" s="158" t="str">
        <f>IF(animals!BD13&gt;0,animals!BD13,"")</f>
        <v/>
      </c>
      <c r="S29" s="158" t="str">
        <f>IF(animals!BD14&gt;0,animals!BD14,"")</f>
        <v/>
      </c>
      <c r="T29" s="158" t="e">
        <f>IF(animals!#REF!&gt;0,animals!#REF!,"")</f>
        <v>#REF!</v>
      </c>
      <c r="U29" s="158" t="str">
        <f>IF(animals!BD16&gt;0,animals!BD16,"")</f>
        <v/>
      </c>
      <c r="V29" s="158" t="str">
        <f>IF(animals!BD17&gt;0,animals!BD17,"")</f>
        <v/>
      </c>
      <c r="W29" s="158" t="e">
        <f>IF(animals!#REF!&gt;0,animals!#REF!,"")</f>
        <v>#REF!</v>
      </c>
      <c r="X29" s="158" t="e">
        <f>IF(animals!#REF!&gt;0,animals!#REF!,"")</f>
        <v>#REF!</v>
      </c>
      <c r="Y29" s="158" t="str">
        <f>IF(animals!BD18&gt;0,animals!BD18,"")</f>
        <v/>
      </c>
      <c r="Z29" s="158" t="str">
        <f>IF(animals!BD19&gt;0,animals!BD19,"")</f>
        <v/>
      </c>
      <c r="AA29" s="158" t="e">
        <f>IF(animals!#REF!&gt;0,animals!#REF!,"")</f>
        <v>#REF!</v>
      </c>
      <c r="AB29" s="158" t="e">
        <f>IF(animals!#REF!&gt;0,animals!#REF!,"")</f>
        <v>#REF!</v>
      </c>
      <c r="AC29" s="158" t="str">
        <f>IF(animals!BD21&gt;0,animals!BD21,"")</f>
        <v/>
      </c>
      <c r="AD29" s="158" t="str">
        <f>IF(animals!BD22&gt;0,animals!BD22,"")</f>
        <v/>
      </c>
      <c r="AE29" s="158" t="e">
        <f>IF(animals!#REF!&gt;0,animals!#REF!,"")</f>
        <v>#REF!</v>
      </c>
      <c r="AF29" s="158" t="e">
        <f>IF(animals!#REF!&gt;0,animals!#REF!,"")</f>
        <v>#REF!</v>
      </c>
      <c r="AG29" s="158" t="str">
        <f>IF(animals!BD23&gt;0,animals!BD23,"")</f>
        <v/>
      </c>
      <c r="AH29" s="158" t="str">
        <f>IF(animals!BD24&gt;0,animals!BD24,"")</f>
        <v/>
      </c>
      <c r="AI29" s="158" t="e">
        <f>IF(animals!#REF!&gt;0,animals!#REF!,"")</f>
        <v>#REF!</v>
      </c>
      <c r="AJ29" s="158" t="e">
        <f>IF(animals!#REF!&gt;0,animals!#REF!,"")</f>
        <v>#REF!</v>
      </c>
      <c r="AK29" s="158" t="str">
        <f>IF(animals!BD26&gt;0,animals!BD26,"")</f>
        <v/>
      </c>
      <c r="AL29" s="158" t="str">
        <f>IF(animals!BD27&gt;0,animals!BD27,"")</f>
        <v/>
      </c>
      <c r="AM29" s="158" t="e">
        <f>IF(animals!#REF!&gt;0,animals!#REF!,"")</f>
        <v>#REF!</v>
      </c>
      <c r="AN29" s="158" t="e">
        <f>IF(animals!#REF!&gt;0,animals!#REF!,"")</f>
        <v>#REF!</v>
      </c>
      <c r="AO29" s="158" t="str">
        <f>IF(animals!BD28&gt;0,animals!BD28,"")</f>
        <v/>
      </c>
      <c r="AP29" s="158" t="str">
        <f>IF(animals!BD29&gt;0,animals!BD29,"")</f>
        <v/>
      </c>
      <c r="AQ29" s="158" t="e">
        <f>IF(animals!#REF!&gt;0,animals!#REF!,"")</f>
        <v>#REF!</v>
      </c>
      <c r="AR29" s="158" t="e">
        <f>IF(animals!#REF!&gt;0,animals!#REF!,"")</f>
        <v>#REF!</v>
      </c>
      <c r="AS29" s="158" t="str">
        <f>IF(animals!BD31&gt;0,animals!BD31,"")</f>
        <v/>
      </c>
      <c r="AT29" s="158" t="str">
        <f>IF(animals!BD32&gt;0,animals!BD32,"")</f>
        <v/>
      </c>
      <c r="AU29" s="158" t="e">
        <f>IF(animals!#REF!&gt;0,animals!#REF!,"")</f>
        <v>#REF!</v>
      </c>
      <c r="AV29" s="158" t="e">
        <f>IF(animals!#REF!&gt;0,animals!#REF!,"")</f>
        <v>#REF!</v>
      </c>
      <c r="AW29" s="158" t="str">
        <f>IF(animals!BD33&gt;0,animals!BD33,"")</f>
        <v/>
      </c>
      <c r="AX29" s="158" t="str">
        <f>IF(animals!BD34&gt;0,animals!BD34,"")</f>
        <v/>
      </c>
      <c r="AY29" s="158" t="e">
        <f>IF(animals!#REF!&gt;0,animals!#REF!,"")</f>
        <v>#REF!</v>
      </c>
    </row>
    <row r="30" spans="1:51" x14ac:dyDescent="0.25">
      <c r="A30" s="165" t="str">
        <f t="shared" si="1"/>
        <v>Microhypsibius minimus</v>
      </c>
      <c r="B30" s="166" t="str">
        <f t="shared" si="1"/>
        <v>BOG.6.4</v>
      </c>
      <c r="C30" s="170">
        <f>animals!BF1</f>
        <v>29</v>
      </c>
      <c r="D30" s="162" t="str">
        <f>IF(animals!BF3&gt;0,animals!BF3,"")</f>
        <v/>
      </c>
      <c r="E30" s="158" t="str">
        <f>IF(animals!BF4&gt;0,animals!BF4,"")</f>
        <v/>
      </c>
      <c r="F30" s="158" t="e">
        <f>IF(animals!#REF!&gt;0,animals!#REF!,"")</f>
        <v>#REF!</v>
      </c>
      <c r="G30" s="158" t="e">
        <f>IF(animals!#REF!&gt;0,animals!#REF!,"")</f>
        <v>#REF!</v>
      </c>
      <c r="H30" s="158" t="e">
        <f>IF(animals!#REF!&gt;0,animals!#REF!,"")</f>
        <v>#REF!</v>
      </c>
      <c r="I30" s="158" t="str">
        <f>IF(animals!BF5&gt;0,animals!BF5,"")</f>
        <v/>
      </c>
      <c r="J30" s="158" t="str">
        <f>IF(animals!BF6&gt;0,animals!BF6,"")</f>
        <v/>
      </c>
      <c r="K30" s="158" t="str">
        <f>IF(animals!BF7&gt;0,animals!BF7,"")</f>
        <v/>
      </c>
      <c r="L30" s="163" t="e">
        <f>IF(animals!#REF!&gt;0,animals!#REF!,"")</f>
        <v>#REF!</v>
      </c>
      <c r="M30" s="164" t="str">
        <f>IF(animals!BF9&gt;0,animals!BF9,"")</f>
        <v/>
      </c>
      <c r="N30" s="158" t="str">
        <f>IF(animals!BF10&gt;0,animals!BF10,"")</f>
        <v/>
      </c>
      <c r="O30" s="158" t="str">
        <f>IF(animals!BF11&gt;0,animals!BF11,"")</f>
        <v/>
      </c>
      <c r="P30" s="158" t="str">
        <f>IF(animals!BF12&gt;0,animals!BF12,"")</f>
        <v/>
      </c>
      <c r="Q30" s="158" t="e">
        <f>IF(animals!#REF!&gt;0,animals!#REF!,"")</f>
        <v>#REF!</v>
      </c>
      <c r="R30" s="158" t="str">
        <f>IF(animals!BF13&gt;0,animals!BF13,"")</f>
        <v/>
      </c>
      <c r="S30" s="158" t="str">
        <f>IF(animals!BF14&gt;0,animals!BF14,"")</f>
        <v/>
      </c>
      <c r="T30" s="158" t="e">
        <f>IF(animals!#REF!&gt;0,animals!#REF!,"")</f>
        <v>#REF!</v>
      </c>
      <c r="U30" s="158" t="str">
        <f>IF(animals!BF16&gt;0,animals!BF16,"")</f>
        <v/>
      </c>
      <c r="V30" s="158" t="str">
        <f>IF(animals!BF17&gt;0,animals!BF17,"")</f>
        <v/>
      </c>
      <c r="W30" s="158" t="e">
        <f>IF(animals!#REF!&gt;0,animals!#REF!,"")</f>
        <v>#REF!</v>
      </c>
      <c r="X30" s="158" t="e">
        <f>IF(animals!#REF!&gt;0,animals!#REF!,"")</f>
        <v>#REF!</v>
      </c>
      <c r="Y30" s="158" t="str">
        <f>IF(animals!BF18&gt;0,animals!BF18,"")</f>
        <v/>
      </c>
      <c r="Z30" s="158" t="str">
        <f>IF(animals!BF19&gt;0,animals!BF19,"")</f>
        <v/>
      </c>
      <c r="AA30" s="158" t="e">
        <f>IF(animals!#REF!&gt;0,animals!#REF!,"")</f>
        <v>#REF!</v>
      </c>
      <c r="AB30" s="158" t="e">
        <f>IF(animals!#REF!&gt;0,animals!#REF!,"")</f>
        <v>#REF!</v>
      </c>
      <c r="AC30" s="158" t="str">
        <f>IF(animals!BF21&gt;0,animals!BF21,"")</f>
        <v/>
      </c>
      <c r="AD30" s="158" t="str">
        <f>IF(animals!BF22&gt;0,animals!BF22,"")</f>
        <v/>
      </c>
      <c r="AE30" s="158" t="e">
        <f>IF(animals!#REF!&gt;0,animals!#REF!,"")</f>
        <v>#REF!</v>
      </c>
      <c r="AF30" s="158" t="e">
        <f>IF(animals!#REF!&gt;0,animals!#REF!,"")</f>
        <v>#REF!</v>
      </c>
      <c r="AG30" s="158" t="str">
        <f>IF(animals!BF23&gt;0,animals!BF23,"")</f>
        <v/>
      </c>
      <c r="AH30" s="158" t="str">
        <f>IF(animals!BF24&gt;0,animals!BF24,"")</f>
        <v/>
      </c>
      <c r="AI30" s="158" t="e">
        <f>IF(animals!#REF!&gt;0,animals!#REF!,"")</f>
        <v>#REF!</v>
      </c>
      <c r="AJ30" s="158" t="e">
        <f>IF(animals!#REF!&gt;0,animals!#REF!,"")</f>
        <v>#REF!</v>
      </c>
      <c r="AK30" s="158" t="str">
        <f>IF(animals!BF26&gt;0,animals!BF26,"")</f>
        <v/>
      </c>
      <c r="AL30" s="158" t="str">
        <f>IF(animals!BF27&gt;0,animals!BF27,"")</f>
        <v/>
      </c>
      <c r="AM30" s="158" t="e">
        <f>IF(animals!#REF!&gt;0,animals!#REF!,"")</f>
        <v>#REF!</v>
      </c>
      <c r="AN30" s="158" t="e">
        <f>IF(animals!#REF!&gt;0,animals!#REF!,"")</f>
        <v>#REF!</v>
      </c>
      <c r="AO30" s="158" t="str">
        <f>IF(animals!BF28&gt;0,animals!BF28,"")</f>
        <v/>
      </c>
      <c r="AP30" s="158" t="str">
        <f>IF(animals!BF29&gt;0,animals!BF29,"")</f>
        <v/>
      </c>
      <c r="AQ30" s="158" t="e">
        <f>IF(animals!#REF!&gt;0,animals!#REF!,"")</f>
        <v>#REF!</v>
      </c>
      <c r="AR30" s="158" t="e">
        <f>IF(animals!#REF!&gt;0,animals!#REF!,"")</f>
        <v>#REF!</v>
      </c>
      <c r="AS30" s="158" t="str">
        <f>IF(animals!BF31&gt;0,animals!BF31,"")</f>
        <v/>
      </c>
      <c r="AT30" s="158" t="str">
        <f>IF(animals!BF32&gt;0,animals!BF32,"")</f>
        <v/>
      </c>
      <c r="AU30" s="158" t="e">
        <f>IF(animals!#REF!&gt;0,animals!#REF!,"")</f>
        <v>#REF!</v>
      </c>
      <c r="AV30" s="158" t="e">
        <f>IF(animals!#REF!&gt;0,animals!#REF!,"")</f>
        <v>#REF!</v>
      </c>
      <c r="AW30" s="158" t="str">
        <f>IF(animals!BF33&gt;0,animals!BF33,"")</f>
        <v/>
      </c>
      <c r="AX30" s="158" t="str">
        <f>IF(animals!BF34&gt;0,animals!BF34,"")</f>
        <v/>
      </c>
      <c r="AY30" s="158" t="e">
        <f>IF(animals!#REF!&gt;0,animals!#REF!,"")</f>
        <v>#REF!</v>
      </c>
    </row>
    <row r="31" spans="1:51" x14ac:dyDescent="0.25">
      <c r="A31" s="165" t="str">
        <f t="shared" si="1"/>
        <v>Microhypsibius minimus</v>
      </c>
      <c r="B31" s="166" t="str">
        <f t="shared" si="1"/>
        <v>BOG.6.4</v>
      </c>
      <c r="C31" s="170">
        <f>animals!BH1</f>
        <v>30</v>
      </c>
      <c r="D31" s="162" t="str">
        <f>IF(animals!BH3&gt;0,animals!BH3,"")</f>
        <v/>
      </c>
      <c r="E31" s="158" t="str">
        <f>IF(animals!BH4&gt;0,animals!BH4,"")</f>
        <v/>
      </c>
      <c r="F31" s="158" t="e">
        <f>IF(animals!#REF!&gt;0,animals!#REF!,"")</f>
        <v>#REF!</v>
      </c>
      <c r="G31" s="158" t="e">
        <f>IF(animals!#REF!&gt;0,animals!#REF!,"")</f>
        <v>#REF!</v>
      </c>
      <c r="H31" s="158" t="e">
        <f>IF(animals!#REF!&gt;0,animals!#REF!,"")</f>
        <v>#REF!</v>
      </c>
      <c r="I31" s="158" t="str">
        <f>IF(animals!BH5&gt;0,animals!BH5,"")</f>
        <v/>
      </c>
      <c r="J31" s="158" t="str">
        <f>IF(animals!BH6&gt;0,animals!BH6,"")</f>
        <v/>
      </c>
      <c r="K31" s="158" t="str">
        <f>IF(animals!BH7&gt;0,animals!BH7,"")</f>
        <v/>
      </c>
      <c r="L31" s="163" t="e">
        <f>IF(animals!#REF!&gt;0,animals!#REF!,"")</f>
        <v>#REF!</v>
      </c>
      <c r="M31" s="164" t="str">
        <f>IF(animals!BH9&gt;0,animals!BH9,"")</f>
        <v/>
      </c>
      <c r="N31" s="158" t="str">
        <f>IF(animals!BH10&gt;0,animals!BH10,"")</f>
        <v/>
      </c>
      <c r="O31" s="158" t="str">
        <f>IF(animals!BH11&gt;0,animals!BH11,"")</f>
        <v/>
      </c>
      <c r="P31" s="158" t="str">
        <f>IF(animals!BH12&gt;0,animals!BH12,"")</f>
        <v/>
      </c>
      <c r="Q31" s="158" t="e">
        <f>IF(animals!#REF!&gt;0,animals!#REF!,"")</f>
        <v>#REF!</v>
      </c>
      <c r="R31" s="158" t="str">
        <f>IF(animals!BH13&gt;0,animals!BH13,"")</f>
        <v/>
      </c>
      <c r="S31" s="158" t="str">
        <f>IF(animals!BH14&gt;0,animals!BH14,"")</f>
        <v/>
      </c>
      <c r="T31" s="158" t="e">
        <f>IF(animals!#REF!&gt;0,animals!#REF!,"")</f>
        <v>#REF!</v>
      </c>
      <c r="U31" s="158" t="str">
        <f>IF(animals!BH16&gt;0,animals!BH16,"")</f>
        <v/>
      </c>
      <c r="V31" s="158" t="str">
        <f>IF(animals!BH17&gt;0,animals!BH17,"")</f>
        <v/>
      </c>
      <c r="W31" s="158" t="e">
        <f>IF(animals!#REF!&gt;0,animals!#REF!,"")</f>
        <v>#REF!</v>
      </c>
      <c r="X31" s="158" t="e">
        <f>IF(animals!#REF!&gt;0,animals!#REF!,"")</f>
        <v>#REF!</v>
      </c>
      <c r="Y31" s="158" t="str">
        <f>IF(animals!BH18&gt;0,animals!BH18,"")</f>
        <v/>
      </c>
      <c r="Z31" s="158" t="str">
        <f>IF(animals!BH19&gt;0,animals!BH19,"")</f>
        <v/>
      </c>
      <c r="AA31" s="158" t="e">
        <f>IF(animals!#REF!&gt;0,animals!#REF!,"")</f>
        <v>#REF!</v>
      </c>
      <c r="AB31" s="158" t="e">
        <f>IF(animals!#REF!&gt;0,animals!#REF!,"")</f>
        <v>#REF!</v>
      </c>
      <c r="AC31" s="158" t="str">
        <f>IF(animals!BH21&gt;0,animals!BH21,"")</f>
        <v/>
      </c>
      <c r="AD31" s="158" t="str">
        <f>IF(animals!BH22&gt;0,animals!BH22,"")</f>
        <v/>
      </c>
      <c r="AE31" s="158" t="e">
        <f>IF(animals!#REF!&gt;0,animals!#REF!,"")</f>
        <v>#REF!</v>
      </c>
      <c r="AF31" s="158" t="e">
        <f>IF(animals!#REF!&gt;0,animals!#REF!,"")</f>
        <v>#REF!</v>
      </c>
      <c r="AG31" s="158" t="str">
        <f>IF(animals!BH23&gt;0,animals!BH23,"")</f>
        <v/>
      </c>
      <c r="AH31" s="158" t="str">
        <f>IF(animals!BH24&gt;0,animals!BH24,"")</f>
        <v/>
      </c>
      <c r="AI31" s="158" t="e">
        <f>IF(animals!#REF!&gt;0,animals!#REF!,"")</f>
        <v>#REF!</v>
      </c>
      <c r="AJ31" s="158" t="e">
        <f>IF(animals!#REF!&gt;0,animals!#REF!,"")</f>
        <v>#REF!</v>
      </c>
      <c r="AK31" s="158" t="str">
        <f>IF(animals!BH26&gt;0,animals!BH26,"")</f>
        <v/>
      </c>
      <c r="AL31" s="158" t="str">
        <f>IF(animals!BH27&gt;0,animals!BH27,"")</f>
        <v/>
      </c>
      <c r="AM31" s="158" t="e">
        <f>IF(animals!#REF!&gt;0,animals!#REF!,"")</f>
        <v>#REF!</v>
      </c>
      <c r="AN31" s="158" t="e">
        <f>IF(animals!#REF!&gt;0,animals!#REF!,"")</f>
        <v>#REF!</v>
      </c>
      <c r="AO31" s="158" t="str">
        <f>IF(animals!BH28&gt;0,animals!BH28,"")</f>
        <v/>
      </c>
      <c r="AP31" s="158" t="str">
        <f>IF(animals!BH29&gt;0,animals!BH29,"")</f>
        <v/>
      </c>
      <c r="AQ31" s="158" t="e">
        <f>IF(animals!#REF!&gt;0,animals!#REF!,"")</f>
        <v>#REF!</v>
      </c>
      <c r="AR31" s="158" t="e">
        <f>IF(animals!#REF!&gt;0,animals!#REF!,"")</f>
        <v>#REF!</v>
      </c>
      <c r="AS31" s="158" t="str">
        <f>IF(animals!BH31&gt;0,animals!BH31,"")</f>
        <v/>
      </c>
      <c r="AT31" s="158" t="str">
        <f>IF(animals!BH32&gt;0,animals!BH32,"")</f>
        <v/>
      </c>
      <c r="AU31" s="158" t="e">
        <f>IF(animals!#REF!&gt;0,animals!#REF!,"")</f>
        <v>#REF!</v>
      </c>
      <c r="AV31" s="158" t="e">
        <f>IF(animals!#REF!&gt;0,animals!#REF!,"")</f>
        <v>#REF!</v>
      </c>
      <c r="AW31" s="158" t="str">
        <f>IF(animals!BH33&gt;0,animals!BH33,"")</f>
        <v/>
      </c>
      <c r="AX31" s="158" t="str">
        <f>IF(animals!BH34&gt;0,animals!BH34,"")</f>
        <v/>
      </c>
      <c r="AY31" s="158"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171" customWidth="1"/>
    <col min="2" max="2" width="16.77734375" style="172" customWidth="1"/>
    <col min="3" max="3" width="9.21875" style="173"/>
    <col min="4" max="41" width="17" style="156" customWidth="1"/>
    <col min="42" max="16384" width="9.21875" style="142"/>
  </cols>
  <sheetData>
    <row r="1" spans="1:41" ht="27.6" x14ac:dyDescent="0.25">
      <c r="A1" s="165" t="s">
        <v>6</v>
      </c>
      <c r="B1" s="166" t="s">
        <v>7</v>
      </c>
      <c r="C1" s="167" t="s">
        <v>59</v>
      </c>
      <c r="D1" s="141" t="s">
        <v>21</v>
      </c>
      <c r="E1" s="141" t="s">
        <v>61</v>
      </c>
      <c r="F1" s="141" t="s">
        <v>62</v>
      </c>
      <c r="G1" s="141" t="s">
        <v>64</v>
      </c>
      <c r="H1" s="141" t="s">
        <v>65</v>
      </c>
      <c r="I1" s="141" t="s">
        <v>66</v>
      </c>
      <c r="J1" s="141" t="s">
        <v>67</v>
      </c>
      <c r="K1" s="141" t="s">
        <v>68</v>
      </c>
      <c r="L1" s="141" t="s">
        <v>69</v>
      </c>
      <c r="M1" s="141" t="s">
        <v>70</v>
      </c>
      <c r="N1" s="141" t="s">
        <v>71</v>
      </c>
      <c r="O1" s="141" t="s">
        <v>72</v>
      </c>
      <c r="P1" s="141" t="s">
        <v>73</v>
      </c>
      <c r="Q1" s="141" t="s">
        <v>74</v>
      </c>
      <c r="R1" s="141" t="s">
        <v>79</v>
      </c>
      <c r="S1" s="141" t="s">
        <v>80</v>
      </c>
      <c r="T1" s="141" t="s">
        <v>81</v>
      </c>
      <c r="U1" s="141" t="s">
        <v>83</v>
      </c>
      <c r="V1" s="141" t="s">
        <v>84</v>
      </c>
      <c r="W1" s="141" t="s">
        <v>85</v>
      </c>
      <c r="X1" s="141" t="s">
        <v>88</v>
      </c>
      <c r="Y1" s="141" t="s">
        <v>89</v>
      </c>
      <c r="Z1" s="141" t="s">
        <v>90</v>
      </c>
      <c r="AA1" s="141" t="s">
        <v>92</v>
      </c>
      <c r="AB1" s="141" t="s">
        <v>93</v>
      </c>
      <c r="AC1" s="141" t="s">
        <v>94</v>
      </c>
      <c r="AD1" s="141" t="s">
        <v>97</v>
      </c>
      <c r="AE1" s="141" t="s">
        <v>98</v>
      </c>
      <c r="AF1" s="141" t="s">
        <v>99</v>
      </c>
      <c r="AG1" s="141" t="s">
        <v>101</v>
      </c>
      <c r="AH1" s="141" t="s">
        <v>102</v>
      </c>
      <c r="AI1" s="141" t="s">
        <v>103</v>
      </c>
      <c r="AJ1" s="141" t="s">
        <v>106</v>
      </c>
      <c r="AK1" s="141" t="s">
        <v>107</v>
      </c>
      <c r="AL1" s="141" t="s">
        <v>108</v>
      </c>
      <c r="AM1" s="141" t="s">
        <v>110</v>
      </c>
      <c r="AN1" s="141" t="s">
        <v>111</v>
      </c>
      <c r="AO1" s="141" t="s">
        <v>112</v>
      </c>
    </row>
    <row r="2" spans="1:41" x14ac:dyDescent="0.25">
      <c r="A2" s="168" t="str">
        <f>'general info'!D2</f>
        <v>Microhypsibius minimus</v>
      </c>
      <c r="B2" s="169" t="str">
        <f>'general info'!D3</f>
        <v>BOG.6.4</v>
      </c>
      <c r="C2" s="174" t="str">
        <f>animals!B1</f>
        <v>1 (HOL)</v>
      </c>
      <c r="D2" s="153" t="str">
        <f>IF(animals!C3&gt;0,animals!C3,"")</f>
        <v/>
      </c>
      <c r="E2" s="154" t="e">
        <f>IF(animals!#REF!&gt;0,animals!#REF!,"")</f>
        <v>#REF!</v>
      </c>
      <c r="F2" s="154" t="e">
        <f>IF(animals!#REF!&gt;0,animals!#REF!,"")</f>
        <v>#REF!</v>
      </c>
      <c r="G2" s="154" t="str">
        <f>IF(animals!C5&gt;0,animals!C5,"")</f>
        <v/>
      </c>
      <c r="H2" s="154" t="str">
        <f>IF(animals!C6&gt;0,animals!C6,"")</f>
        <v/>
      </c>
      <c r="I2" s="154" t="str">
        <f>IF(animals!C7&gt;0,animals!C7,"")</f>
        <v/>
      </c>
      <c r="J2" s="155" t="e">
        <f>IF(animals!#REF!&gt;0,animals!#REF!,"")</f>
        <v>#REF!</v>
      </c>
      <c r="K2" s="155" t="str">
        <f>IF(animals!C9&gt;0,animals!C9,"")</f>
        <v/>
      </c>
      <c r="L2" s="154" t="str">
        <f>IF(animals!C10&gt;0,animals!C10,"")</f>
        <v/>
      </c>
      <c r="M2" s="154" t="str">
        <f>IF(animals!C11&gt;0,animals!C11,"")</f>
        <v/>
      </c>
      <c r="N2" s="154" t="str">
        <f>IF(animals!C12&gt;0,animals!C12,"")</f>
        <v/>
      </c>
      <c r="O2" s="154" t="e">
        <f>IF(animals!#REF!&gt;0,animals!#REF!,"")</f>
        <v>#REF!</v>
      </c>
      <c r="P2" s="154" t="str">
        <f>IF(animals!C13&gt;0,animals!C13,"")</f>
        <v/>
      </c>
      <c r="Q2" s="154" t="str">
        <f>IF(animals!C14&gt;0,animals!C14,"")</f>
        <v/>
      </c>
      <c r="R2" s="154" t="e">
        <f>IF(animals!#REF!&gt;0,animals!#REF!,"")</f>
        <v>#REF!</v>
      </c>
      <c r="S2" s="154" t="str">
        <f>IF(animals!C16&gt;0,animals!C16,"")</f>
        <v/>
      </c>
      <c r="T2" s="154" t="str">
        <f>IF(animals!C17&gt;0,animals!C17,"")</f>
        <v/>
      </c>
      <c r="U2" s="154" t="e">
        <f>IF(animals!#REF!&gt;0,animals!#REF!,"")</f>
        <v>#REF!</v>
      </c>
      <c r="V2" s="154" t="str">
        <f>IF(animals!C18&gt;0,animals!C18,"")</f>
        <v/>
      </c>
      <c r="W2" s="154" t="str">
        <f>IF(animals!C19&gt;0,animals!C19,"")</f>
        <v/>
      </c>
      <c r="X2" s="154" t="e">
        <f>IF(animals!#REF!&gt;0,animals!#REF!,"")</f>
        <v>#REF!</v>
      </c>
      <c r="Y2" s="154" t="str">
        <f>IF(animals!C21&gt;0,animals!C21,"")</f>
        <v/>
      </c>
      <c r="Z2" s="154" t="str">
        <f>IF(animals!C22&gt;0,animals!C22,"")</f>
        <v/>
      </c>
      <c r="AA2" s="154" t="e">
        <f>IF(animals!#REF!&gt;0,animals!#REF!,"")</f>
        <v>#REF!</v>
      </c>
      <c r="AB2" s="154" t="str">
        <f>IF(animals!C23&gt;0,animals!C23,"")</f>
        <v/>
      </c>
      <c r="AC2" s="154" t="str">
        <f>IF(animals!C24&gt;0,animals!C24,"")</f>
        <v/>
      </c>
      <c r="AD2" s="154" t="e">
        <f>IF(animals!#REF!&gt;0,animals!#REF!,"")</f>
        <v>#REF!</v>
      </c>
      <c r="AE2" s="154" t="str">
        <f>IF(animals!C26&gt;0,animals!C26,"")</f>
        <v/>
      </c>
      <c r="AF2" s="154" t="str">
        <f>IF(animals!C27&gt;0,animals!C27,"")</f>
        <v/>
      </c>
      <c r="AG2" s="154" t="e">
        <f>IF(animals!#REF!&gt;0,animals!#REF!,"")</f>
        <v>#REF!</v>
      </c>
      <c r="AH2" s="154" t="str">
        <f>IF(animals!C28&gt;0,animals!C28,"")</f>
        <v/>
      </c>
      <c r="AI2" s="154" t="str">
        <f>IF(animals!C29&gt;0,animals!C29,"")</f>
        <v/>
      </c>
      <c r="AJ2" s="154" t="e">
        <f>IF(animals!#REF!&gt;0,animals!#REF!,"")</f>
        <v>#REF!</v>
      </c>
      <c r="AK2" s="154" t="str">
        <f>IF(animals!C31&gt;0,animals!C31,"")</f>
        <v/>
      </c>
      <c r="AL2" s="154" t="str">
        <f>IF(animals!C32&gt;0,animals!C32,"")</f>
        <v/>
      </c>
      <c r="AM2" s="154" t="e">
        <f>IF(animals!#REF!&gt;0,animals!#REF!,"")</f>
        <v>#REF!</v>
      </c>
      <c r="AN2" s="154" t="str">
        <f>IF(animals!C33&gt;0,animals!C33,"")</f>
        <v/>
      </c>
      <c r="AO2" s="154" t="str">
        <f>IF(animals!C34&gt;0,animals!C34,"")</f>
        <v/>
      </c>
    </row>
    <row r="3" spans="1:41" x14ac:dyDescent="0.25">
      <c r="A3" s="165" t="str">
        <f>A$2</f>
        <v>Microhypsibius minimus</v>
      </c>
      <c r="B3" s="166" t="str">
        <f t="shared" ref="A3:B19" si="0">B$2</f>
        <v>BOG.6.4</v>
      </c>
      <c r="C3" s="174" t="str">
        <f>animals!D1</f>
        <v>6.4.6/1</v>
      </c>
      <c r="D3" s="153">
        <f>IF(animals!E3&gt;0,animals!E3,"")</f>
        <v>842.23758642363293</v>
      </c>
      <c r="E3" s="154" t="e">
        <f>IF(animals!#REF!&gt;0,animals!#REF!,"")</f>
        <v>#REF!</v>
      </c>
      <c r="F3" s="154" t="e">
        <f>IF(animals!#REF!&gt;0,animals!#REF!,"")</f>
        <v>#REF!</v>
      </c>
      <c r="G3" s="154">
        <f>IF(animals!E5&gt;0,animals!E5,"")</f>
        <v>65.367693274670017</v>
      </c>
      <c r="H3" s="154">
        <f>IF(animals!E6&gt;0,animals!E6,"")</f>
        <v>9.9937146448774357</v>
      </c>
      <c r="I3" s="154">
        <f>IF(animals!E7&gt;0,animals!E7,"")</f>
        <v>4.5254556882463861</v>
      </c>
      <c r="J3" s="155" t="e">
        <f>IF(animals!#REF!&gt;0,animals!#REF!,"")</f>
        <v>#REF!</v>
      </c>
      <c r="K3" s="155">
        <f>IF(animals!E9&gt;0,animals!E9,"")</f>
        <v>10.936517913262099</v>
      </c>
      <c r="L3" s="154">
        <f>IF(animals!E10&gt;0,animals!E10,"")</f>
        <v>9.6165933375235699</v>
      </c>
      <c r="M3" s="154">
        <f>IF(animals!E11&gt;0,animals!E11,"")</f>
        <v>12.256442489000628</v>
      </c>
      <c r="N3" s="154">
        <f>IF(animals!E12&gt;0,animals!E12,"")</f>
        <v>5.1539912005028281</v>
      </c>
      <c r="O3" s="154" t="e">
        <f>IF(animals!#REF!&gt;0,animals!#REF!,"")</f>
        <v>#REF!</v>
      </c>
      <c r="P3" s="154">
        <f>IF(animals!E13&gt;0,animals!E13,"")</f>
        <v>39.786297925832805</v>
      </c>
      <c r="Q3" s="154">
        <f>IF(animals!E14&gt;0,animals!E14,"")</f>
        <v>50.345694531741039</v>
      </c>
      <c r="R3" s="154" t="e">
        <f>IF(animals!#REF!&gt;0,animals!#REF!,"")</f>
        <v>#REF!</v>
      </c>
      <c r="S3" s="154">
        <f>IF(animals!E16&gt;0,animals!E16,"")</f>
        <v>22.124450031426775</v>
      </c>
      <c r="T3" s="154" t="str">
        <f>IF(animals!E17&gt;0,animals!E17,"")</f>
        <v/>
      </c>
      <c r="U3" s="154" t="e">
        <f>IF(animals!#REF!&gt;0,animals!#REF!,"")</f>
        <v>#REF!</v>
      </c>
      <c r="V3" s="154">
        <f>IF(animals!E18&gt;0,animals!E18,"")</f>
        <v>21.747328724072908</v>
      </c>
      <c r="W3" s="154" t="str">
        <f>IF(animals!E19&gt;0,animals!E19,"")</f>
        <v/>
      </c>
      <c r="X3" s="154" t="e">
        <f>IF(animals!#REF!&gt;0,animals!#REF!,"")</f>
        <v>#REF!</v>
      </c>
      <c r="Y3" s="154">
        <f>IF(animals!E21&gt;0,animals!E21,"")</f>
        <v>24.010056568196102</v>
      </c>
      <c r="Z3" s="154">
        <f>IF(animals!E22&gt;0,animals!E22,"")</f>
        <v>17.4732872407291</v>
      </c>
      <c r="AA3" s="154" t="e">
        <f>IF(animals!#REF!&gt;0,animals!#REF!,"")</f>
        <v>#REF!</v>
      </c>
      <c r="AB3" s="154" t="str">
        <f>IF(animals!E23&gt;0,animals!E23,"")</f>
        <v/>
      </c>
      <c r="AC3" s="154" t="str">
        <f>IF(animals!E24&gt;0,animals!E24,"")</f>
        <v/>
      </c>
      <c r="AD3" s="154" t="e">
        <f>IF(animals!#REF!&gt;0,animals!#REF!,"")</f>
        <v>#REF!</v>
      </c>
      <c r="AE3" s="154">
        <f>IF(animals!E26&gt;0,animals!E26,"")</f>
        <v>23.130106851037084</v>
      </c>
      <c r="AF3" s="154">
        <f>IF(animals!E27&gt;0,animals!E27,"")</f>
        <v>17.096165933375236</v>
      </c>
      <c r="AG3" s="154" t="e">
        <f>IF(animals!#REF!&gt;0,animals!#REF!,"")</f>
        <v>#REF!</v>
      </c>
      <c r="AH3" s="154" t="str">
        <f>IF(animals!E28&gt;0,animals!E28,"")</f>
        <v/>
      </c>
      <c r="AI3" s="154" t="str">
        <f>IF(animals!E29&gt;0,animals!E29,"")</f>
        <v/>
      </c>
      <c r="AJ3" s="154" t="e">
        <f>IF(animals!#REF!&gt;0,animals!#REF!,"")</f>
        <v>#REF!</v>
      </c>
      <c r="AK3" s="154">
        <f>IF(animals!E31&gt;0,animals!E31,"")</f>
        <v>24.827152734129481</v>
      </c>
      <c r="AL3" s="154" t="str">
        <f>IF(animals!E32&gt;0,animals!E32,"")</f>
        <v/>
      </c>
      <c r="AM3" s="154" t="e">
        <f>IF(animals!#REF!&gt;0,animals!#REF!,"")</f>
        <v>#REF!</v>
      </c>
      <c r="AN3" s="154">
        <f>IF(animals!E33&gt;0,animals!E33,"")</f>
        <v>27.341294783155245</v>
      </c>
      <c r="AO3" s="154">
        <f>IF(animals!E34&gt;0,animals!E34,"")</f>
        <v>21.18164676304211</v>
      </c>
    </row>
    <row r="4" spans="1:41" x14ac:dyDescent="0.25">
      <c r="A4" s="165" t="str">
        <f t="shared" si="0"/>
        <v>Microhypsibius minimus</v>
      </c>
      <c r="B4" s="166" t="str">
        <f t="shared" si="0"/>
        <v>BOG.6.4</v>
      </c>
      <c r="C4" s="174" t="str">
        <f>animals!F1</f>
        <v>6.4.6/9</v>
      </c>
      <c r="D4" s="153">
        <f>IF(animals!G3&gt;0,animals!G3,"")</f>
        <v>712.19512195121956</v>
      </c>
      <c r="E4" s="154" t="e">
        <f>IF(animals!#REF!&gt;0,animals!#REF!,"")</f>
        <v>#REF!</v>
      </c>
      <c r="F4" s="154" t="e">
        <f>IF(animals!#REF!&gt;0,animals!#REF!,"")</f>
        <v>#REF!</v>
      </c>
      <c r="G4" s="154">
        <f>IF(animals!G5&gt;0,animals!G5,"")</f>
        <v>65.060975609756099</v>
      </c>
      <c r="H4" s="154">
        <f>IF(animals!G6&gt;0,animals!G6,"")</f>
        <v>9.3902439024390265</v>
      </c>
      <c r="I4" s="154">
        <f>IF(animals!G7&gt;0,animals!G7,"")</f>
        <v>5.2439024390243905</v>
      </c>
      <c r="J4" s="155" t="e">
        <f>IF(animals!#REF!&gt;0,animals!#REF!,"")</f>
        <v>#REF!</v>
      </c>
      <c r="K4" s="155">
        <f>IF(animals!G9&gt;0,animals!G9,"")</f>
        <v>10.426829268292684</v>
      </c>
      <c r="L4" s="154">
        <f>IF(animals!G10&gt;0,animals!G10,"")</f>
        <v>10.54878048780488</v>
      </c>
      <c r="M4" s="154">
        <f>IF(animals!G11&gt;0,animals!G11,"")</f>
        <v>12.378048780487806</v>
      </c>
      <c r="N4" s="154">
        <f>IF(animals!G12&gt;0,animals!G12,"")</f>
        <v>4.8780487804878057</v>
      </c>
      <c r="O4" s="154" t="e">
        <f>IF(animals!#REF!&gt;0,animals!#REF!,"")</f>
        <v>#REF!</v>
      </c>
      <c r="P4" s="154">
        <f>IF(animals!G13&gt;0,animals!G13,"")</f>
        <v>37.743902439024396</v>
      </c>
      <c r="Q4" s="154">
        <f>IF(animals!G14&gt;0,animals!G14,"")</f>
        <v>49.81707317073171</v>
      </c>
      <c r="R4" s="154" t="e">
        <f>IF(animals!#REF!&gt;0,animals!#REF!,"")</f>
        <v>#REF!</v>
      </c>
      <c r="S4" s="154">
        <f>IF(animals!G16&gt;0,animals!G16,"")</f>
        <v>20.975609756097562</v>
      </c>
      <c r="T4" s="154">
        <f>IF(animals!G17&gt;0,animals!G17,"")</f>
        <v>15.853658536585369</v>
      </c>
      <c r="U4" s="154" t="e">
        <f>IF(animals!#REF!&gt;0,animals!#REF!,"")</f>
        <v>#REF!</v>
      </c>
      <c r="V4" s="154">
        <f>IF(animals!G18&gt;0,animals!G18,"")</f>
        <v>19.390243902439028</v>
      </c>
      <c r="W4" s="154">
        <f>IF(animals!G19&gt;0,animals!G19,"")</f>
        <v>13.353658536585368</v>
      </c>
      <c r="X4" s="154" t="e">
        <f>IF(animals!#REF!&gt;0,animals!#REF!,"")</f>
        <v>#REF!</v>
      </c>
      <c r="Y4" s="154">
        <f>IF(animals!G21&gt;0,animals!G21,"")</f>
        <v>20.670731707317074</v>
      </c>
      <c r="Z4" s="154">
        <f>IF(animals!G22&gt;0,animals!G22,"")</f>
        <v>16.219512195121954</v>
      </c>
      <c r="AA4" s="154" t="e">
        <f>IF(animals!#REF!&gt;0,animals!#REF!,"")</f>
        <v>#REF!</v>
      </c>
      <c r="AB4" s="154">
        <f>IF(animals!G23&gt;0,animals!G23,"")</f>
        <v>19.268292682926834</v>
      </c>
      <c r="AC4" s="154">
        <f>IF(animals!G24&gt;0,animals!G24,"")</f>
        <v>12.74390243902439</v>
      </c>
      <c r="AD4" s="154" t="e">
        <f>IF(animals!#REF!&gt;0,animals!#REF!,"")</f>
        <v>#REF!</v>
      </c>
      <c r="AE4" s="154">
        <f>IF(animals!G26&gt;0,animals!G26,"")</f>
        <v>20.670731707317074</v>
      </c>
      <c r="AF4" s="154">
        <f>IF(animals!G27&gt;0,animals!G27,"")</f>
        <v>16.585365853658541</v>
      </c>
      <c r="AG4" s="154" t="e">
        <f>IF(animals!#REF!&gt;0,animals!#REF!,"")</f>
        <v>#REF!</v>
      </c>
      <c r="AH4" s="154">
        <f>IF(animals!G28&gt;0,animals!G28,"")</f>
        <v>19.695121951219512</v>
      </c>
      <c r="AI4" s="154" t="str">
        <f>IF(animals!G29&gt;0,animals!G29,"")</f>
        <v/>
      </c>
      <c r="AJ4" s="154" t="e">
        <f>IF(animals!#REF!&gt;0,animals!#REF!,"")</f>
        <v>#REF!</v>
      </c>
      <c r="AK4" s="154" t="str">
        <f>IF(animals!G31&gt;0,animals!G31,"")</f>
        <v/>
      </c>
      <c r="AL4" s="154" t="str">
        <f>IF(animals!G32&gt;0,animals!G32,"")</f>
        <v/>
      </c>
      <c r="AM4" s="154" t="e">
        <f>IF(animals!#REF!&gt;0,animals!#REF!,"")</f>
        <v>#REF!</v>
      </c>
      <c r="AN4" s="154">
        <f>IF(animals!G33&gt;0,animals!G33,"")</f>
        <v>23.170731707317074</v>
      </c>
      <c r="AO4" s="154">
        <f>IF(animals!G34&gt;0,animals!G34,"")</f>
        <v>18.475609756097562</v>
      </c>
    </row>
    <row r="5" spans="1:41" x14ac:dyDescent="0.25">
      <c r="A5" s="165" t="str">
        <f t="shared" si="0"/>
        <v>Microhypsibius minimus</v>
      </c>
      <c r="B5" s="166" t="str">
        <f t="shared" si="0"/>
        <v>BOG.6.4</v>
      </c>
      <c r="C5" s="174" t="str">
        <f>animals!H1</f>
        <v>6.4.6/10</v>
      </c>
      <c r="D5" s="153">
        <f>IF(animals!I3&gt;0,animals!I3,"")</f>
        <v>772.17496962332928</v>
      </c>
      <c r="E5" s="154" t="e">
        <f>IF(animals!#REF!&gt;0,animals!#REF!,"")</f>
        <v>#REF!</v>
      </c>
      <c r="F5" s="154" t="e">
        <f>IF(animals!#REF!&gt;0,animals!#REF!,"")</f>
        <v>#REF!</v>
      </c>
      <c r="G5" s="154">
        <f>IF(animals!I5&gt;0,animals!I5,"")</f>
        <v>65.188335358444718</v>
      </c>
      <c r="H5" s="154">
        <f>IF(animals!I6&gt;0,animals!I6,"")</f>
        <v>8.6877278250303753</v>
      </c>
      <c r="I5" s="154">
        <f>IF(animals!I7&gt;0,animals!I7,"")</f>
        <v>4.7995139732685299</v>
      </c>
      <c r="J5" s="155" t="e">
        <f>IF(animals!#REF!&gt;0,animals!#REF!,"")</f>
        <v>#REF!</v>
      </c>
      <c r="K5" s="155">
        <f>IF(animals!I9&gt;0,animals!I9,"")</f>
        <v>11.178614823815309</v>
      </c>
      <c r="L5" s="154">
        <f>IF(animals!I10&gt;0,animals!I10,"")</f>
        <v>10.02430133657351</v>
      </c>
      <c r="M5" s="154">
        <f>IF(animals!I11&gt;0,animals!I11,"")</f>
        <v>13.122721749696234</v>
      </c>
      <c r="N5" s="154">
        <f>IF(animals!I12&gt;0,animals!I12,"")</f>
        <v>4.7995139732685299</v>
      </c>
      <c r="O5" s="154" t="e">
        <f>IF(animals!#REF!&gt;0,animals!#REF!,"")</f>
        <v>#REF!</v>
      </c>
      <c r="P5" s="154">
        <f>IF(animals!I13&gt;0,animals!I13,"")</f>
        <v>39.003645200486027</v>
      </c>
      <c r="Q5" s="154">
        <f>IF(animals!I14&gt;0,animals!I14,"")</f>
        <v>48.238153098420412</v>
      </c>
      <c r="R5" s="154" t="e">
        <f>IF(animals!#REF!&gt;0,animals!#REF!,"")</f>
        <v>#REF!</v>
      </c>
      <c r="S5" s="154">
        <f>IF(animals!I16&gt;0,animals!I16,"")</f>
        <v>21.263669501822598</v>
      </c>
      <c r="T5" s="154" t="str">
        <f>IF(animals!I17&gt;0,animals!I17,"")</f>
        <v/>
      </c>
      <c r="U5" s="154" t="e">
        <f>IF(animals!#REF!&gt;0,animals!#REF!,"")</f>
        <v>#REF!</v>
      </c>
      <c r="V5" s="154">
        <f>IF(animals!I18&gt;0,animals!I18,"")</f>
        <v>19.319562575941678</v>
      </c>
      <c r="W5" s="154" t="str">
        <f>IF(animals!I19&gt;0,animals!I19,"")</f>
        <v/>
      </c>
      <c r="X5" s="154" t="e">
        <f>IF(animals!#REF!&gt;0,animals!#REF!,"")</f>
        <v>#REF!</v>
      </c>
      <c r="Y5" s="154">
        <f>IF(animals!I21&gt;0,animals!I21,"")</f>
        <v>21.202916160388821</v>
      </c>
      <c r="Z5" s="154">
        <f>IF(animals!I22&gt;0,animals!I22,"")</f>
        <v>16.585662211421628</v>
      </c>
      <c r="AA5" s="154" t="e">
        <f>IF(animals!#REF!&gt;0,animals!#REF!,"")</f>
        <v>#REF!</v>
      </c>
      <c r="AB5" s="154" t="str">
        <f>IF(animals!I23&gt;0,animals!I23,"")</f>
        <v/>
      </c>
      <c r="AC5" s="154" t="str">
        <f>IF(animals!I24&gt;0,animals!I24,"")</f>
        <v/>
      </c>
      <c r="AD5" s="154" t="e">
        <f>IF(animals!#REF!&gt;0,animals!#REF!,"")</f>
        <v>#REF!</v>
      </c>
      <c r="AE5" s="154">
        <f>IF(animals!I26&gt;0,animals!I26,"")</f>
        <v>22.417982989064399</v>
      </c>
      <c r="AF5" s="154">
        <f>IF(animals!I27&gt;0,animals!I27,"")</f>
        <v>18.347509113001216</v>
      </c>
      <c r="AG5" s="154" t="e">
        <f>IF(animals!#REF!&gt;0,animals!#REF!,"")</f>
        <v>#REF!</v>
      </c>
      <c r="AH5" s="154">
        <f>IF(animals!I28&gt;0,animals!I28,"")</f>
        <v>19.380315917375455</v>
      </c>
      <c r="AI5" s="154">
        <f>IF(animals!I29&gt;0,animals!I29,"")</f>
        <v>13.791008505467801</v>
      </c>
      <c r="AJ5" s="154" t="e">
        <f>IF(animals!#REF!&gt;0,animals!#REF!,"")</f>
        <v>#REF!</v>
      </c>
      <c r="AK5" s="154" t="str">
        <f>IF(animals!I31&gt;0,animals!I31,"")</f>
        <v/>
      </c>
      <c r="AL5" s="154" t="str">
        <f>IF(animals!I32&gt;0,animals!I32,"")</f>
        <v/>
      </c>
      <c r="AM5" s="154" t="e">
        <f>IF(animals!#REF!&gt;0,animals!#REF!,"")</f>
        <v>#REF!</v>
      </c>
      <c r="AN5" s="154">
        <f>IF(animals!I33&gt;0,animals!I33,"")</f>
        <v>22.904009720534628</v>
      </c>
      <c r="AO5" s="154">
        <f>IF(animals!I34&gt;0,animals!I34,"")</f>
        <v>19.562575941676794</v>
      </c>
    </row>
    <row r="6" spans="1:41" x14ac:dyDescent="0.25">
      <c r="A6" s="165" t="str">
        <f t="shared" si="0"/>
        <v>Microhypsibius minimus</v>
      </c>
      <c r="B6" s="166" t="str">
        <f t="shared" si="0"/>
        <v>BOG.6.4</v>
      </c>
      <c r="C6" s="174" t="str">
        <f>animals!J1</f>
        <v>6.4.10/1</v>
      </c>
      <c r="D6" s="153">
        <f>IF(animals!K3&gt;0,animals!K3,"")</f>
        <v>833.33333333333337</v>
      </c>
      <c r="E6" s="154" t="e">
        <f>IF(animals!#REF!&gt;0,animals!#REF!,"")</f>
        <v>#REF!</v>
      </c>
      <c r="F6" s="154" t="e">
        <f>IF(animals!#REF!&gt;0,animals!#REF!,"")</f>
        <v>#REF!</v>
      </c>
      <c r="G6" s="154">
        <f>IF(animals!K5&gt;0,animals!K5,"")</f>
        <v>65.519568151147098</v>
      </c>
      <c r="H6" s="154">
        <f>IF(animals!K6&gt;0,animals!K6,"")</f>
        <v>9.7165991902834001</v>
      </c>
      <c r="I6" s="154">
        <f>IF(animals!K7&gt;0,animals!K7,"")</f>
        <v>5.3981106612685563</v>
      </c>
      <c r="J6" s="155" t="e">
        <f>IF(animals!#REF!&gt;0,animals!#REF!,"")</f>
        <v>#REF!</v>
      </c>
      <c r="K6" s="155">
        <f>IF(animals!K9&gt;0,animals!K9,"")</f>
        <v>12.280701754385966</v>
      </c>
      <c r="L6" s="154">
        <f>IF(animals!K10&gt;0,animals!K10,"")</f>
        <v>11.066126855600539</v>
      </c>
      <c r="M6" s="154">
        <f>IF(animals!K11&gt;0,animals!K11,"")</f>
        <v>13.360323886639675</v>
      </c>
      <c r="N6" s="154">
        <f>IF(animals!K12&gt;0,animals!K12,"")</f>
        <v>4.3184885290148447</v>
      </c>
      <c r="O6" s="154" t="e">
        <f>IF(animals!#REF!&gt;0,animals!#REF!,"")</f>
        <v>#REF!</v>
      </c>
      <c r="P6" s="154">
        <f>IF(animals!K13&gt;0,animals!K13,"")</f>
        <v>39.878542510121456</v>
      </c>
      <c r="Q6" s="154">
        <f>IF(animals!K14&gt;0,animals!K14,"")</f>
        <v>49.662618083670715</v>
      </c>
      <c r="R6" s="154" t="e">
        <f>IF(animals!#REF!&gt;0,animals!#REF!,"")</f>
        <v>#REF!</v>
      </c>
      <c r="S6" s="154">
        <f>IF(animals!K16&gt;0,animals!K16,"")</f>
        <v>21.592442645074225</v>
      </c>
      <c r="T6" s="154">
        <f>IF(animals!K17&gt;0,animals!K17,"")</f>
        <v>15.452091767881241</v>
      </c>
      <c r="U6" s="154" t="e">
        <f>IF(animals!#REF!&gt;0,animals!#REF!,"")</f>
        <v>#REF!</v>
      </c>
      <c r="V6" s="154">
        <f>IF(animals!K18&gt;0,animals!K18,"")</f>
        <v>19.770580296896085</v>
      </c>
      <c r="W6" s="154" t="str">
        <f>IF(animals!K19&gt;0,animals!K19,"")</f>
        <v/>
      </c>
      <c r="X6" s="154" t="e">
        <f>IF(animals!#REF!&gt;0,animals!#REF!,"")</f>
        <v>#REF!</v>
      </c>
      <c r="Y6" s="154">
        <f>IF(animals!K21&gt;0,animals!K21,"")</f>
        <v>21.457489878542511</v>
      </c>
      <c r="Z6" s="154">
        <f>IF(animals!K22&gt;0,animals!K22,"")</f>
        <v>15.0472334682861</v>
      </c>
      <c r="AA6" s="154" t="e">
        <f>IF(animals!#REF!&gt;0,animals!#REF!,"")</f>
        <v>#REF!</v>
      </c>
      <c r="AB6" s="154">
        <f>IF(animals!K23&gt;0,animals!K23,"")</f>
        <v>20.850202429149796</v>
      </c>
      <c r="AC6" s="154" t="str">
        <f>IF(animals!K24&gt;0,animals!K24,"")</f>
        <v/>
      </c>
      <c r="AD6" s="154" t="e">
        <f>IF(animals!#REF!&gt;0,animals!#REF!,"")</f>
        <v>#REF!</v>
      </c>
      <c r="AE6" s="154">
        <f>IF(animals!K26&gt;0,animals!K26,"")</f>
        <v>21.727395411605936</v>
      </c>
      <c r="AF6" s="154">
        <f>IF(animals!K27&gt;0,animals!K27,"")</f>
        <v>15.924426450742239</v>
      </c>
      <c r="AG6" s="154" t="e">
        <f>IF(animals!#REF!&gt;0,animals!#REF!,"")</f>
        <v>#REF!</v>
      </c>
      <c r="AH6" s="154">
        <f>IF(animals!K28&gt;0,animals!K28,"")</f>
        <v>20.580296896086367</v>
      </c>
      <c r="AI6" s="154">
        <f>IF(animals!K29&gt;0,animals!K29,"")</f>
        <v>12.483130904183536</v>
      </c>
      <c r="AJ6" s="154" t="e">
        <f>IF(animals!#REF!&gt;0,animals!#REF!,"")</f>
        <v>#REF!</v>
      </c>
      <c r="AK6" s="154">
        <f>IF(animals!K31&gt;0,animals!K31,"")</f>
        <v>23.211875843454791</v>
      </c>
      <c r="AL6" s="154">
        <f>IF(animals!K32&gt;0,animals!K32,"")</f>
        <v>13.69770580296896</v>
      </c>
      <c r="AM6" s="154" t="e">
        <f>IF(animals!#REF!&gt;0,animals!#REF!,"")</f>
        <v>#REF!</v>
      </c>
      <c r="AN6" s="154">
        <f>IF(animals!K33&gt;0,animals!K33,"")</f>
        <v>27.192982456140353</v>
      </c>
      <c r="AO6" s="154">
        <f>IF(animals!K34&gt;0,animals!K34,"")</f>
        <v>20.040485829959515</v>
      </c>
    </row>
    <row r="7" spans="1:41" x14ac:dyDescent="0.25">
      <c r="A7" s="165" t="str">
        <f t="shared" si="0"/>
        <v>Microhypsibius minimus</v>
      </c>
      <c r="B7" s="166" t="str">
        <f t="shared" si="0"/>
        <v>BOG.6.4</v>
      </c>
      <c r="C7" s="174" t="str">
        <f>animals!L1</f>
        <v>6.4.10/2</v>
      </c>
      <c r="D7" s="153">
        <f>IF(animals!M3&gt;0,animals!M3,"")</f>
        <v>829.44130571249218</v>
      </c>
      <c r="E7" s="154" t="e">
        <f>IF(animals!#REF!&gt;0,animals!#REF!,"")</f>
        <v>#REF!</v>
      </c>
      <c r="F7" s="154" t="e">
        <f>IF(animals!#REF!&gt;0,animals!#REF!,"")</f>
        <v>#REF!</v>
      </c>
      <c r="G7" s="154">
        <f>IF(animals!M5&gt;0,animals!M5,"")</f>
        <v>68.298807281858132</v>
      </c>
      <c r="H7" s="154">
        <f>IF(animals!M6&gt;0,animals!M6,"")</f>
        <v>9.8556183301946021</v>
      </c>
      <c r="I7" s="154">
        <f>IF(animals!M7&gt;0,animals!M7,"")</f>
        <v>5.3986189579409922</v>
      </c>
      <c r="J7" s="155" t="e">
        <f>IF(animals!#REF!&gt;0,animals!#REF!,"")</f>
        <v>#REF!</v>
      </c>
      <c r="K7" s="155">
        <f>IF(animals!M9&gt;0,animals!M9,"")</f>
        <v>10.734463276836157</v>
      </c>
      <c r="L7" s="154">
        <f>IF(animals!M10&gt;0,animals!M10,"")</f>
        <v>11.550533584431891</v>
      </c>
      <c r="M7" s="154">
        <f>IF(animals!M11&gt;0,animals!M11,"")</f>
        <v>13.119899560577524</v>
      </c>
      <c r="N7" s="154">
        <f>IF(animals!M12&gt;0,animals!M12,"")</f>
        <v>5.5241682360326427</v>
      </c>
      <c r="O7" s="154" t="e">
        <f>IF(animals!#REF!&gt;0,animals!#REF!,"")</f>
        <v>#REF!</v>
      </c>
      <c r="P7" s="154">
        <f>IF(animals!M13&gt;0,animals!M13,"")</f>
        <v>39.92467043314501</v>
      </c>
      <c r="Q7" s="154">
        <f>IF(animals!M14&gt;0,animals!M14,"")</f>
        <v>51.286880100439426</v>
      </c>
      <c r="R7" s="154" t="e">
        <f>IF(animals!#REF!&gt;0,animals!#REF!,"")</f>
        <v>#REF!</v>
      </c>
      <c r="S7" s="154">
        <f>IF(animals!M16&gt;0,animals!M16,"")</f>
        <v>20.527306967984934</v>
      </c>
      <c r="T7" s="154">
        <f>IF(animals!M17&gt;0,animals!M17,"")</f>
        <v>13.433772755806656</v>
      </c>
      <c r="U7" s="154" t="e">
        <f>IF(animals!#REF!&gt;0,animals!#REF!,"")</f>
        <v>#REF!</v>
      </c>
      <c r="V7" s="154" t="str">
        <f>IF(animals!M18&gt;0,animals!M18,"")</f>
        <v/>
      </c>
      <c r="W7" s="154" t="str">
        <f>IF(animals!M19&gt;0,animals!M19,"")</f>
        <v/>
      </c>
      <c r="X7" s="154" t="e">
        <f>IF(animals!#REF!&gt;0,animals!#REF!,"")</f>
        <v>#REF!</v>
      </c>
      <c r="Y7" s="154">
        <f>IF(animals!M21&gt;0,animals!M21,"")</f>
        <v>21.97112366603892</v>
      </c>
      <c r="Z7" s="154">
        <f>IF(animals!M22&gt;0,animals!M22,"")</f>
        <v>13.308223477715003</v>
      </c>
      <c r="AA7" s="154" t="e">
        <f>IF(animals!#REF!&gt;0,animals!#REF!,"")</f>
        <v>#REF!</v>
      </c>
      <c r="AB7" s="154">
        <f>IF(animals!M23&gt;0,animals!M23,"")</f>
        <v>21.217827997489014</v>
      </c>
      <c r="AC7" s="154">
        <f>IF(animals!M24&gt;0,animals!M24,"")</f>
        <v>12.492153170119272</v>
      </c>
      <c r="AD7" s="154" t="e">
        <f>IF(animals!#REF!&gt;0,animals!#REF!,"")</f>
        <v>#REF!</v>
      </c>
      <c r="AE7" s="154">
        <f>IF(animals!M26&gt;0,animals!M26,"")</f>
        <v>22.159447583176394</v>
      </c>
      <c r="AF7" s="154">
        <f>IF(animals!M27&gt;0,animals!M27,"")</f>
        <v>17.263025737602007</v>
      </c>
      <c r="AG7" s="154" t="e">
        <f>IF(animals!#REF!&gt;0,animals!#REF!,"")</f>
        <v>#REF!</v>
      </c>
      <c r="AH7" s="154">
        <f>IF(animals!M28&gt;0,animals!M28,"")</f>
        <v>20.150659133709979</v>
      </c>
      <c r="AI7" s="154" t="str">
        <f>IF(animals!M29&gt;0,animals!M29,"")</f>
        <v/>
      </c>
      <c r="AJ7" s="154" t="e">
        <f>IF(animals!#REF!&gt;0,animals!#REF!,"")</f>
        <v>#REF!</v>
      </c>
      <c r="AK7" s="154">
        <f>IF(animals!M31&gt;0,animals!M31,"")</f>
        <v>22.912743251726305</v>
      </c>
      <c r="AL7" s="154">
        <f>IF(animals!M32&gt;0,animals!M32,"")</f>
        <v>16.38418079096045</v>
      </c>
      <c r="AM7" s="154" t="e">
        <f>IF(animals!#REF!&gt;0,animals!#REF!,"")</f>
        <v>#REF!</v>
      </c>
      <c r="AN7" s="154">
        <f>IF(animals!M33&gt;0,animals!M33,"")</f>
        <v>26.051475204017581</v>
      </c>
      <c r="AO7" s="154">
        <f>IF(animals!M34&gt;0,animals!M34,"")</f>
        <v>19.522912743251723</v>
      </c>
    </row>
    <row r="8" spans="1:41" x14ac:dyDescent="0.25">
      <c r="A8" s="165" t="str">
        <f t="shared" si="0"/>
        <v>Microhypsibius minimus</v>
      </c>
      <c r="B8" s="166" t="str">
        <f t="shared" si="0"/>
        <v>BOG.6.4</v>
      </c>
      <c r="C8" s="174" t="str">
        <f>animals!N1</f>
        <v>6.4.10/3</v>
      </c>
      <c r="D8" s="153">
        <f>IF(animals!O3&gt;0,animals!O3,"")</f>
        <v>794.41340782122904</v>
      </c>
      <c r="E8" s="154" t="e">
        <f>IF(animals!#REF!&gt;0,animals!#REF!,"")</f>
        <v>#REF!</v>
      </c>
      <c r="F8" s="154" t="e">
        <f>IF(animals!#REF!&gt;0,animals!#REF!,"")</f>
        <v>#REF!</v>
      </c>
      <c r="G8" s="154">
        <f>IF(animals!O5&gt;0,animals!O5,"")</f>
        <v>63.687150837988824</v>
      </c>
      <c r="H8" s="154">
        <f>IF(animals!O6&gt;0,animals!O6,"")</f>
        <v>9.3109869646182499</v>
      </c>
      <c r="I8" s="154">
        <f>IF(animals!O7&gt;0,animals!O7,"")</f>
        <v>4.531346989447548</v>
      </c>
      <c r="J8" s="155" t="e">
        <f>IF(animals!#REF!&gt;0,animals!#REF!,"")</f>
        <v>#REF!</v>
      </c>
      <c r="K8" s="155">
        <f>IF(animals!O9&gt;0,animals!O9,"")</f>
        <v>12.042209807572936</v>
      </c>
      <c r="L8" s="154">
        <f>IF(animals!O10&gt;0,animals!O10,"")</f>
        <v>11.421477343265053</v>
      </c>
      <c r="M8" s="154">
        <f>IF(animals!O11&gt;0,animals!O11,"")</f>
        <v>14.090626939788953</v>
      </c>
      <c r="N8" s="154">
        <f>IF(animals!O12&gt;0,animals!O12,"")</f>
        <v>6.8280571073867176</v>
      </c>
      <c r="O8" s="154" t="e">
        <f>IF(animals!#REF!&gt;0,animals!#REF!,"")</f>
        <v>#REF!</v>
      </c>
      <c r="P8" s="154">
        <f>IF(animals!O13&gt;0,animals!O13,"")</f>
        <v>42.458100558659218</v>
      </c>
      <c r="Q8" s="154">
        <f>IF(animals!O14&gt;0,animals!O14,"")</f>
        <v>54.003724394785849</v>
      </c>
      <c r="R8" s="154" t="e">
        <f>IF(animals!#REF!&gt;0,animals!#REF!,"")</f>
        <v>#REF!</v>
      </c>
      <c r="S8" s="154">
        <f>IF(animals!O16&gt;0,animals!O16,"")</f>
        <v>22.222222222222225</v>
      </c>
      <c r="T8" s="154">
        <f>IF(animals!O17&gt;0,animals!O17,"")</f>
        <v>14.276846679081315</v>
      </c>
      <c r="U8" s="154" t="e">
        <f>IF(animals!#REF!&gt;0,animals!#REF!,"")</f>
        <v>#REF!</v>
      </c>
      <c r="V8" s="154">
        <f>IF(animals!O18&gt;0,animals!O18,"")</f>
        <v>20.79453755431409</v>
      </c>
      <c r="W8" s="154">
        <f>IF(animals!O19&gt;0,animals!O19,"")</f>
        <v>11.421477343265053</v>
      </c>
      <c r="X8" s="154" t="e">
        <f>IF(animals!#REF!&gt;0,animals!#REF!,"")</f>
        <v>#REF!</v>
      </c>
      <c r="Y8" s="154">
        <f>IF(animals!O21&gt;0,animals!O21,"")</f>
        <v>23.277467411545626</v>
      </c>
      <c r="Z8" s="154">
        <f>IF(animals!O22&gt;0,animals!O22,"")</f>
        <v>16.759776536312852</v>
      </c>
      <c r="AA8" s="154" t="e">
        <f>IF(animals!#REF!&gt;0,animals!#REF!,"")</f>
        <v>#REF!</v>
      </c>
      <c r="AB8" s="154">
        <f>IF(animals!O23&gt;0,animals!O23,"")</f>
        <v>19.863438857852266</v>
      </c>
      <c r="AC8" s="154">
        <f>IF(animals!O24&gt;0,animals!O24,"")</f>
        <v>12.2284295468653</v>
      </c>
      <c r="AD8" s="154" t="e">
        <f>IF(animals!#REF!&gt;0,animals!#REF!,"")</f>
        <v>#REF!</v>
      </c>
      <c r="AE8" s="154" t="str">
        <f>IF(animals!O26&gt;0,animals!O26,"")</f>
        <v/>
      </c>
      <c r="AF8" s="154">
        <f>IF(animals!O27&gt;0,animals!O27,"")</f>
        <v>15.518311607697083</v>
      </c>
      <c r="AG8" s="154" t="e">
        <f>IF(animals!#REF!&gt;0,animals!#REF!,"")</f>
        <v>#REF!</v>
      </c>
      <c r="AH8" s="154">
        <f>IF(animals!O28&gt;0,animals!O28,"")</f>
        <v>19.987585350713843</v>
      </c>
      <c r="AI8" s="154">
        <f>IF(animals!O29&gt;0,animals!O29,"")</f>
        <v>13.283674736188702</v>
      </c>
      <c r="AJ8" s="154" t="e">
        <f>IF(animals!#REF!&gt;0,animals!#REF!,"")</f>
        <v>#REF!</v>
      </c>
      <c r="AK8" s="154">
        <f>IF(animals!O31&gt;0,animals!O31,"")</f>
        <v>24.58100558659218</v>
      </c>
      <c r="AL8" s="154">
        <f>IF(animals!O32&gt;0,animals!O32,"")</f>
        <v>16.139044072004967</v>
      </c>
      <c r="AM8" s="154" t="e">
        <f>IF(animals!#REF!&gt;0,animals!#REF!,"")</f>
        <v>#REF!</v>
      </c>
      <c r="AN8" s="154">
        <f>IF(animals!O33&gt;0,animals!O33,"")</f>
        <v>27.684667908131594</v>
      </c>
      <c r="AO8" s="154">
        <f>IF(animals!O34&gt;0,animals!O34,"")</f>
        <v>21.539416511483552</v>
      </c>
    </row>
    <row r="9" spans="1:41" x14ac:dyDescent="0.25">
      <c r="A9" s="165" t="str">
        <f t="shared" si="0"/>
        <v>Microhypsibius minimus</v>
      </c>
      <c r="B9" s="166" t="str">
        <f t="shared" si="0"/>
        <v>BOG.6.4</v>
      </c>
      <c r="C9" s="174" t="str">
        <f>animals!P1</f>
        <v>6.4.14/1</v>
      </c>
      <c r="D9" s="153">
        <f>IF(animals!Q3&gt;0,animals!Q3,"")</f>
        <v>617.8237650200266</v>
      </c>
      <c r="E9" s="154" t="e">
        <f>IF(animals!#REF!&gt;0,animals!#REF!,"")</f>
        <v>#REF!</v>
      </c>
      <c r="F9" s="154" t="e">
        <f>IF(animals!#REF!&gt;0,animals!#REF!,"")</f>
        <v>#REF!</v>
      </c>
      <c r="G9" s="154">
        <f>IF(animals!Q5&gt;0,animals!Q5,"")</f>
        <v>63.951935914552735</v>
      </c>
      <c r="H9" s="154">
        <f>IF(animals!Q6&gt;0,animals!Q6,"")</f>
        <v>8.0774365821094793</v>
      </c>
      <c r="I9" s="154">
        <f>IF(animals!Q7&gt;0,animals!Q7,"")</f>
        <v>4.6728971962616823</v>
      </c>
      <c r="J9" s="155" t="e">
        <f>IF(animals!#REF!&gt;0,animals!#REF!,"")</f>
        <v>#REF!</v>
      </c>
      <c r="K9" s="155">
        <f>IF(animals!Q9&gt;0,animals!Q9,"")</f>
        <v>9.7463284379172226</v>
      </c>
      <c r="L9" s="154">
        <f>IF(animals!Q10&gt;0,animals!Q10,"")</f>
        <v>9.078771695594126</v>
      </c>
      <c r="M9" s="154">
        <f>IF(animals!Q11&gt;0,animals!Q11,"")</f>
        <v>11.348464619492656</v>
      </c>
      <c r="N9" s="154">
        <f>IF(animals!Q12&gt;0,animals!Q12,"")</f>
        <v>6.6088117489986651</v>
      </c>
      <c r="O9" s="154" t="e">
        <f>IF(animals!#REF!&gt;0,animals!#REF!,"")</f>
        <v>#REF!</v>
      </c>
      <c r="P9" s="154">
        <f>IF(animals!Q13&gt;0,animals!Q13,"")</f>
        <v>33.511348464619488</v>
      </c>
      <c r="Q9" s="154">
        <f>IF(animals!Q14&gt;0,animals!Q14,"")</f>
        <v>44.65954606141522</v>
      </c>
      <c r="R9" s="154" t="e">
        <f>IF(animals!#REF!&gt;0,animals!#REF!,"")</f>
        <v>#REF!</v>
      </c>
      <c r="S9" s="154">
        <f>IF(animals!Q16&gt;0,animals!Q16,"")</f>
        <v>22.429906542056074</v>
      </c>
      <c r="T9" s="154" t="str">
        <f>IF(animals!Q17&gt;0,animals!Q17,"")</f>
        <v/>
      </c>
      <c r="U9" s="154" t="e">
        <f>IF(animals!#REF!&gt;0,animals!#REF!,"")</f>
        <v>#REF!</v>
      </c>
      <c r="V9" s="154">
        <f>IF(animals!Q18&gt;0,animals!Q18,"")</f>
        <v>21.361815754339119</v>
      </c>
      <c r="W9" s="154" t="str">
        <f>IF(animals!Q19&gt;0,animals!Q19,"")</f>
        <v/>
      </c>
      <c r="X9" s="154" t="e">
        <f>IF(animals!#REF!&gt;0,animals!#REF!,"")</f>
        <v>#REF!</v>
      </c>
      <c r="Y9" s="154">
        <f>IF(animals!Q21&gt;0,animals!Q21,"")</f>
        <v>22.763684913217624</v>
      </c>
      <c r="Z9" s="154">
        <f>IF(animals!Q22&gt;0,animals!Q22,"")</f>
        <v>15.687583444592789</v>
      </c>
      <c r="AA9" s="154" t="e">
        <f>IF(animals!#REF!&gt;0,animals!#REF!,"")</f>
        <v>#REF!</v>
      </c>
      <c r="AB9" s="154" t="str">
        <f>IF(animals!Q23&gt;0,animals!Q23,"")</f>
        <v/>
      </c>
      <c r="AC9" s="154" t="str">
        <f>IF(animals!Q24&gt;0,animals!Q24,"")</f>
        <v/>
      </c>
      <c r="AD9" s="154" t="e">
        <f>IF(animals!#REF!&gt;0,animals!#REF!,"")</f>
        <v>#REF!</v>
      </c>
      <c r="AE9" s="154" t="str">
        <f>IF(animals!Q26&gt;0,animals!Q26,"")</f>
        <v/>
      </c>
      <c r="AF9" s="154" t="str">
        <f>IF(animals!Q27&gt;0,animals!Q27,"")</f>
        <v/>
      </c>
      <c r="AG9" s="154" t="e">
        <f>IF(animals!#REF!&gt;0,animals!#REF!,"")</f>
        <v>#REF!</v>
      </c>
      <c r="AH9" s="154" t="str">
        <f>IF(animals!Q28&gt;0,animals!Q28,"")</f>
        <v/>
      </c>
      <c r="AI9" s="154" t="str">
        <f>IF(animals!Q29&gt;0,animals!Q29,"")</f>
        <v/>
      </c>
      <c r="AJ9" s="154" t="e">
        <f>IF(animals!#REF!&gt;0,animals!#REF!,"")</f>
        <v>#REF!</v>
      </c>
      <c r="AK9" s="154">
        <f>IF(animals!Q31&gt;0,animals!Q31,"")</f>
        <v>22.563417890520693</v>
      </c>
      <c r="AL9" s="154" t="str">
        <f>IF(animals!Q32&gt;0,animals!Q32,"")</f>
        <v/>
      </c>
      <c r="AM9" s="154" t="e">
        <f>IF(animals!#REF!&gt;0,animals!#REF!,"")</f>
        <v>#REF!</v>
      </c>
      <c r="AN9" s="154">
        <f>IF(animals!Q33&gt;0,animals!Q33,"")</f>
        <v>24.632843791722294</v>
      </c>
      <c r="AO9" s="154" t="str">
        <f>IF(animals!Q34&gt;0,animals!Q34,"")</f>
        <v/>
      </c>
    </row>
    <row r="10" spans="1:41" x14ac:dyDescent="0.25">
      <c r="A10" s="165" t="str">
        <f t="shared" si="0"/>
        <v>Microhypsibius minimus</v>
      </c>
      <c r="B10" s="166" t="str">
        <f t="shared" si="0"/>
        <v>BOG.6.4</v>
      </c>
      <c r="C10" s="174" t="str">
        <f>animals!R1</f>
        <v>6.4.15/1</v>
      </c>
      <c r="D10" s="153">
        <f>IF(animals!S3&gt;0,animals!S3,"")</f>
        <v>644.15335463258782</v>
      </c>
      <c r="E10" s="154" t="e">
        <f>IF(animals!#REF!&gt;0,animals!#REF!,"")</f>
        <v>#REF!</v>
      </c>
      <c r="F10" s="154" t="e">
        <f>IF(animals!#REF!&gt;0,animals!#REF!,"")</f>
        <v>#REF!</v>
      </c>
      <c r="G10" s="154">
        <f>IF(animals!S5&gt;0,animals!S5,"")</f>
        <v>68.37060702875398</v>
      </c>
      <c r="H10" s="154">
        <f>IF(animals!S6&gt;0,animals!S6,"")</f>
        <v>9.4568690095846648</v>
      </c>
      <c r="I10" s="154">
        <f>IF(animals!S7&gt;0,animals!S7,"")</f>
        <v>4.4728434504792327</v>
      </c>
      <c r="J10" s="155" t="e">
        <f>IF(animals!#REF!&gt;0,animals!#REF!,"")</f>
        <v>#REF!</v>
      </c>
      <c r="K10" s="155">
        <f>IF(animals!S9&gt;0,animals!S9,"")</f>
        <v>11.629392971246007</v>
      </c>
      <c r="L10" s="154">
        <f>IF(animals!S10&gt;0,animals!S10,"")</f>
        <v>11.246006389776356</v>
      </c>
      <c r="M10" s="154">
        <f>IF(animals!S11&gt;0,animals!S11,"")</f>
        <v>12.332268370607027</v>
      </c>
      <c r="N10" s="154">
        <f>IF(animals!S12&gt;0,animals!S12,"")</f>
        <v>6.261980830670927</v>
      </c>
      <c r="O10" s="154" t="e">
        <f>IF(animals!#REF!&gt;0,animals!#REF!,"")</f>
        <v>#REF!</v>
      </c>
      <c r="P10" s="154">
        <f>IF(animals!S13&gt;0,animals!S13,"")</f>
        <v>38.594249201277954</v>
      </c>
      <c r="Q10" s="154" t="str">
        <f>IF(animals!S14&gt;0,animals!S14,"")</f>
        <v/>
      </c>
      <c r="R10" s="154" t="e">
        <f>IF(animals!#REF!&gt;0,animals!#REF!,"")</f>
        <v>#REF!</v>
      </c>
      <c r="S10" s="154" t="str">
        <f>IF(animals!S16&gt;0,animals!S16,"")</f>
        <v/>
      </c>
      <c r="T10" s="154" t="str">
        <f>IF(animals!S17&gt;0,animals!S17,"")</f>
        <v/>
      </c>
      <c r="U10" s="154" t="e">
        <f>IF(animals!#REF!&gt;0,animals!#REF!,"")</f>
        <v>#REF!</v>
      </c>
      <c r="V10" s="154">
        <f>IF(animals!S18&gt;0,animals!S18,"")</f>
        <v>18.977635782747605</v>
      </c>
      <c r="W10" s="154">
        <f>IF(animals!S19&gt;0,animals!S19,"")</f>
        <v>11.629392971246007</v>
      </c>
      <c r="X10" s="154" t="e">
        <f>IF(animals!#REF!&gt;0,animals!#REF!,"")</f>
        <v>#REF!</v>
      </c>
      <c r="Y10" s="154">
        <f>IF(animals!S21&gt;0,animals!S21,"")</f>
        <v>20.702875399361023</v>
      </c>
      <c r="Z10" s="154">
        <f>IF(animals!S22&gt;0,animals!S22,"")</f>
        <v>15.59105431309904</v>
      </c>
      <c r="AA10" s="154" t="e">
        <f>IF(animals!#REF!&gt;0,animals!#REF!,"")</f>
        <v>#REF!</v>
      </c>
      <c r="AB10" s="154">
        <f>IF(animals!S23&gt;0,animals!S23,"")</f>
        <v>19.297124600638977</v>
      </c>
      <c r="AC10" s="154">
        <f>IF(animals!S24&gt;0,animals!S24,"")</f>
        <v>11.629392971246007</v>
      </c>
      <c r="AD10" s="154" t="e">
        <f>IF(animals!#REF!&gt;0,animals!#REF!,"")</f>
        <v>#REF!</v>
      </c>
      <c r="AE10" s="154">
        <f>IF(animals!S26&gt;0,animals!S26,"")</f>
        <v>20.511182108626198</v>
      </c>
      <c r="AF10" s="154">
        <f>IF(animals!S27&gt;0,animals!S27,"")</f>
        <v>15.07987220447284</v>
      </c>
      <c r="AG10" s="154" t="e">
        <f>IF(animals!#REF!&gt;0,animals!#REF!,"")</f>
        <v>#REF!</v>
      </c>
      <c r="AH10" s="154" t="str">
        <f>IF(animals!S28&gt;0,animals!S28,"")</f>
        <v/>
      </c>
      <c r="AI10" s="154" t="str">
        <f>IF(animals!S29&gt;0,animals!S29,"")</f>
        <v/>
      </c>
      <c r="AJ10" s="154" t="e">
        <f>IF(animals!#REF!&gt;0,animals!#REF!,"")</f>
        <v>#REF!</v>
      </c>
      <c r="AK10" s="154">
        <f>IF(animals!S31&gt;0,animals!S31,"")</f>
        <v>24.536741214057507</v>
      </c>
      <c r="AL10" s="154">
        <f>IF(animals!S32&gt;0,animals!S32,"")</f>
        <v>14.63258785942492</v>
      </c>
      <c r="AM10" s="154" t="e">
        <f>IF(animals!#REF!&gt;0,animals!#REF!,"")</f>
        <v>#REF!</v>
      </c>
      <c r="AN10" s="154" t="str">
        <f>IF(animals!S33&gt;0,animals!S33,"")</f>
        <v/>
      </c>
      <c r="AO10" s="154" t="str">
        <f>IF(animals!S34&gt;0,animals!S34,"")</f>
        <v/>
      </c>
    </row>
    <row r="11" spans="1:41" x14ac:dyDescent="0.25">
      <c r="A11" s="165" t="str">
        <f t="shared" si="0"/>
        <v>Microhypsibius minimus</v>
      </c>
      <c r="B11" s="166" t="str">
        <f t="shared" si="0"/>
        <v>BOG.6.4</v>
      </c>
      <c r="C11" s="174" t="str">
        <f>animals!T1</f>
        <v>6.4.17/1</v>
      </c>
      <c r="D11" s="153" t="str">
        <f>IF(animals!U3&gt;0,animals!U3,"")</f>
        <v/>
      </c>
      <c r="E11" s="154" t="e">
        <f>IF(animals!#REF!&gt;0,animals!#REF!,"")</f>
        <v>#REF!</v>
      </c>
      <c r="F11" s="154" t="e">
        <f>IF(animals!#REF!&gt;0,animals!#REF!,"")</f>
        <v>#REF!</v>
      </c>
      <c r="G11" s="154">
        <f>IF(animals!U5&gt;0,animals!U5,"")</f>
        <v>68.319381841596908</v>
      </c>
      <c r="H11" s="154">
        <f>IF(animals!U6&gt;0,animals!U6,"")</f>
        <v>10.882163554410818</v>
      </c>
      <c r="I11" s="154" t="str">
        <f>IF(animals!U7&gt;0,animals!U7,"")</f>
        <v/>
      </c>
      <c r="J11" s="155" t="e">
        <f>IF(animals!#REF!&gt;0,animals!#REF!,"")</f>
        <v>#REF!</v>
      </c>
      <c r="K11" s="155">
        <f>IF(animals!U9&gt;0,animals!U9,"")</f>
        <v>12.169993560849967</v>
      </c>
      <c r="L11" s="154">
        <f>IF(animals!U10&gt;0,animals!U10,"")</f>
        <v>10.238248551191244</v>
      </c>
      <c r="M11" s="154">
        <f>IF(animals!U11&gt;0,animals!U11,"")</f>
        <v>12.62073406310367</v>
      </c>
      <c r="N11" s="154">
        <f>IF(animals!U12&gt;0,animals!U12,"")</f>
        <v>5.0225370251126851</v>
      </c>
      <c r="O11" s="154" t="e">
        <f>IF(animals!#REF!&gt;0,animals!#REF!,"")</f>
        <v>#REF!</v>
      </c>
      <c r="P11" s="154">
        <f>IF(animals!U13&gt;0,animals!U13,"")</f>
        <v>39.729555698647779</v>
      </c>
      <c r="Q11" s="154">
        <f>IF(animals!U14&gt;0,animals!U14,"")</f>
        <v>50.225370251126854</v>
      </c>
      <c r="R11" s="154" t="e">
        <f>IF(animals!#REF!&gt;0,animals!#REF!,"")</f>
        <v>#REF!</v>
      </c>
      <c r="S11" s="154">
        <f>IF(animals!U16&gt;0,animals!U16,"")</f>
        <v>22.472633612363172</v>
      </c>
      <c r="T11" s="154">
        <f>IF(animals!U17&gt;0,animals!U17,"")</f>
        <v>16.870573084352866</v>
      </c>
      <c r="U11" s="154" t="e">
        <f>IF(animals!#REF!&gt;0,animals!#REF!,"")</f>
        <v>#REF!</v>
      </c>
      <c r="V11" s="154" t="str">
        <f>IF(animals!U18&gt;0,animals!U18,"")</f>
        <v/>
      </c>
      <c r="W11" s="154" t="str">
        <f>IF(animals!U19&gt;0,animals!U19,"")</f>
        <v/>
      </c>
      <c r="X11" s="154" t="e">
        <f>IF(animals!#REF!&gt;0,animals!#REF!,"")</f>
        <v>#REF!</v>
      </c>
      <c r="Y11" s="154">
        <f>IF(animals!U21&gt;0,animals!U21,"")</f>
        <v>23.245331616226657</v>
      </c>
      <c r="Z11" s="154">
        <f>IF(animals!U22&gt;0,animals!U22,"")</f>
        <v>16.484224082421122</v>
      </c>
      <c r="AA11" s="154" t="e">
        <f>IF(animals!#REF!&gt;0,animals!#REF!,"")</f>
        <v>#REF!</v>
      </c>
      <c r="AB11" s="154">
        <f>IF(animals!U23&gt;0,animals!U23,"")</f>
        <v>19.639407598197035</v>
      </c>
      <c r="AC11" s="154" t="str">
        <f>IF(animals!U24&gt;0,animals!U24,"")</f>
        <v/>
      </c>
      <c r="AD11" s="154" t="e">
        <f>IF(animals!#REF!&gt;0,animals!#REF!,"")</f>
        <v>#REF!</v>
      </c>
      <c r="AE11" s="154">
        <f>IF(animals!U26&gt;0,animals!U26,"")</f>
        <v>21.764327108821636</v>
      </c>
      <c r="AF11" s="154">
        <f>IF(animals!U27&gt;0,animals!U27,"")</f>
        <v>16.097875080489377</v>
      </c>
      <c r="AG11" s="154" t="e">
        <f>IF(animals!#REF!&gt;0,animals!#REF!,"")</f>
        <v>#REF!</v>
      </c>
      <c r="AH11" s="154">
        <f>IF(animals!U28&gt;0,animals!U28,"")</f>
        <v>19.639407598197035</v>
      </c>
      <c r="AI11" s="154">
        <f>IF(animals!U29&gt;0,animals!U29,"")</f>
        <v>13.071474565357372</v>
      </c>
      <c r="AJ11" s="154" t="e">
        <f>IF(animals!#REF!&gt;0,animals!#REF!,"")</f>
        <v>#REF!</v>
      </c>
      <c r="AK11" s="154">
        <f>IF(animals!U31&gt;0,animals!U31,"")</f>
        <v>25.434642627173215</v>
      </c>
      <c r="AL11" s="154">
        <f>IF(animals!U32&gt;0,animals!U32,"")</f>
        <v>15.453960077269802</v>
      </c>
      <c r="AM11" s="154" t="e">
        <f>IF(animals!#REF!&gt;0,animals!#REF!,"")</f>
        <v>#REF!</v>
      </c>
      <c r="AN11" s="154" t="str">
        <f>IF(animals!U33&gt;0,animals!U33,"")</f>
        <v/>
      </c>
      <c r="AO11" s="154" t="str">
        <f>IF(animals!U34&gt;0,animals!U34,"")</f>
        <v/>
      </c>
    </row>
    <row r="12" spans="1:41" x14ac:dyDescent="0.25">
      <c r="A12" s="165" t="str">
        <f t="shared" si="0"/>
        <v>Microhypsibius minimus</v>
      </c>
      <c r="B12" s="166" t="str">
        <f t="shared" si="0"/>
        <v>BOG.6.4</v>
      </c>
      <c r="C12" s="174" t="str">
        <f>animals!V1</f>
        <v>6.4.18/1</v>
      </c>
      <c r="D12" s="153">
        <f>IF(animals!W3&gt;0,animals!W3,"")</f>
        <v>735.62992125984249</v>
      </c>
      <c r="E12" s="154" t="e">
        <f>IF(animals!#REF!&gt;0,animals!#REF!,"")</f>
        <v>#REF!</v>
      </c>
      <c r="F12" s="154" t="e">
        <f>IF(animals!#REF!&gt;0,animals!#REF!,"")</f>
        <v>#REF!</v>
      </c>
      <c r="G12" s="154">
        <f>IF(animals!W5&gt;0,animals!W5,"")</f>
        <v>66.99475065616798</v>
      </c>
      <c r="H12" s="154">
        <f>IF(animals!W6&gt;0,animals!W6,"")</f>
        <v>8.2677165354330722</v>
      </c>
      <c r="I12" s="154">
        <f>IF(animals!W7&gt;0,animals!W7,"")</f>
        <v>5.0524934383202105</v>
      </c>
      <c r="J12" s="155" t="e">
        <f>IF(animals!#REF!&gt;0,animals!#REF!,"")</f>
        <v>#REF!</v>
      </c>
      <c r="K12" s="155">
        <f>IF(animals!W9&gt;0,animals!W9,"")</f>
        <v>10.170603674540683</v>
      </c>
      <c r="L12" s="154">
        <f>IF(animals!W10&gt;0,animals!W10,"")</f>
        <v>10.236220472440944</v>
      </c>
      <c r="M12" s="154">
        <f>IF(animals!W11&gt;0,animals!W11,"")</f>
        <v>12.532808398950129</v>
      </c>
      <c r="N12" s="154">
        <f>IF(animals!W12&gt;0,animals!W12,"")</f>
        <v>5.3805774278215219</v>
      </c>
      <c r="O12" s="154" t="e">
        <f>IF(animals!#REF!&gt;0,animals!#REF!,"")</f>
        <v>#REF!</v>
      </c>
      <c r="P12" s="154">
        <f>IF(animals!W13&gt;0,animals!W13,"")</f>
        <v>37.664041994750654</v>
      </c>
      <c r="Q12" s="154">
        <f>IF(animals!W14&gt;0,animals!W14,"")</f>
        <v>47.309711286089239</v>
      </c>
      <c r="R12" s="154" t="e">
        <f>IF(animals!#REF!&gt;0,animals!#REF!,"")</f>
        <v>#REF!</v>
      </c>
      <c r="S12" s="154">
        <f>IF(animals!W16&gt;0,animals!W16,"")</f>
        <v>19.42257217847769</v>
      </c>
      <c r="T12" s="154" t="str">
        <f>IF(animals!W17&gt;0,animals!W17,"")</f>
        <v/>
      </c>
      <c r="U12" s="154" t="e">
        <f>IF(animals!#REF!&gt;0,animals!#REF!,"")</f>
        <v>#REF!</v>
      </c>
      <c r="V12" s="154">
        <f>IF(animals!W18&gt;0,animals!W18,"")</f>
        <v>17.257217847769027</v>
      </c>
      <c r="W12" s="154" t="str">
        <f>IF(animals!W19&gt;0,animals!W19,"")</f>
        <v/>
      </c>
      <c r="X12" s="154" t="e">
        <f>IF(animals!#REF!&gt;0,animals!#REF!,"")</f>
        <v>#REF!</v>
      </c>
      <c r="Y12" s="154">
        <f>IF(animals!W21&gt;0,animals!W21,"")</f>
        <v>21.8503937007874</v>
      </c>
      <c r="Z12" s="154">
        <f>IF(animals!W22&gt;0,animals!W22,"")</f>
        <v>17.060367454068242</v>
      </c>
      <c r="AA12" s="154" t="e">
        <f>IF(animals!#REF!&gt;0,animals!#REF!,"")</f>
        <v>#REF!</v>
      </c>
      <c r="AB12" s="154">
        <f>IF(animals!W23&gt;0,animals!W23,"")</f>
        <v>21.325459317585302</v>
      </c>
      <c r="AC12" s="154">
        <f>IF(animals!W24&gt;0,animals!W24,"")</f>
        <v>14.37007874015748</v>
      </c>
      <c r="AD12" s="154" t="e">
        <f>IF(animals!#REF!&gt;0,animals!#REF!,"")</f>
        <v>#REF!</v>
      </c>
      <c r="AE12" s="154">
        <f>IF(animals!W26&gt;0,animals!W26,"")</f>
        <v>21.8503937007874</v>
      </c>
      <c r="AF12" s="154">
        <f>IF(animals!W27&gt;0,animals!W27,"")</f>
        <v>17.060367454068242</v>
      </c>
      <c r="AG12" s="154" t="e">
        <f>IF(animals!#REF!&gt;0,animals!#REF!,"")</f>
        <v>#REF!</v>
      </c>
      <c r="AH12" s="154" t="str">
        <f>IF(animals!W28&gt;0,animals!W28,"")</f>
        <v/>
      </c>
      <c r="AI12" s="154" t="str">
        <f>IF(animals!W29&gt;0,animals!W29,"")</f>
        <v/>
      </c>
      <c r="AJ12" s="154" t="e">
        <f>IF(animals!#REF!&gt;0,animals!#REF!,"")</f>
        <v>#REF!</v>
      </c>
      <c r="AK12" s="154" t="str">
        <f>IF(animals!W31&gt;0,animals!W31,"")</f>
        <v/>
      </c>
      <c r="AL12" s="154" t="str">
        <f>IF(animals!W32&gt;0,animals!W32,"")</f>
        <v/>
      </c>
      <c r="AM12" s="154" t="e">
        <f>IF(animals!#REF!&gt;0,animals!#REF!,"")</f>
        <v>#REF!</v>
      </c>
      <c r="AN12" s="154" t="str">
        <f>IF(animals!W33&gt;0,animals!W33,"")</f>
        <v/>
      </c>
      <c r="AO12" s="154" t="str">
        <f>IF(animals!W34&gt;0,animals!W34,"")</f>
        <v/>
      </c>
    </row>
    <row r="13" spans="1:41" x14ac:dyDescent="0.25">
      <c r="A13" s="165" t="str">
        <f t="shared" si="0"/>
        <v>Microhypsibius minimus</v>
      </c>
      <c r="B13" s="166" t="str">
        <f t="shared" si="0"/>
        <v>BOG.6.4</v>
      </c>
      <c r="C13" s="174">
        <f>animals!X1</f>
        <v>12</v>
      </c>
      <c r="D13" s="153" t="str">
        <f>IF(animals!Y3&gt;0,animals!Y3,"")</f>
        <v/>
      </c>
      <c r="E13" s="154" t="e">
        <f>IF(animals!#REF!&gt;0,animals!#REF!,"")</f>
        <v>#REF!</v>
      </c>
      <c r="F13" s="154" t="e">
        <f>IF(animals!#REF!&gt;0,animals!#REF!,"")</f>
        <v>#REF!</v>
      </c>
      <c r="G13" s="154" t="str">
        <f>IF(animals!Y5&gt;0,animals!Y5,"")</f>
        <v/>
      </c>
      <c r="H13" s="154" t="str">
        <f>IF(animals!Y6&gt;0,animals!Y6,"")</f>
        <v/>
      </c>
      <c r="I13" s="154" t="str">
        <f>IF(animals!Y7&gt;0,animals!Y7,"")</f>
        <v/>
      </c>
      <c r="J13" s="155" t="e">
        <f>IF(animals!#REF!&gt;0,animals!#REF!,"")</f>
        <v>#REF!</v>
      </c>
      <c r="K13" s="155" t="str">
        <f>IF(animals!Y9&gt;0,animals!Y9,"")</f>
        <v/>
      </c>
      <c r="L13" s="154" t="str">
        <f>IF(animals!Y10&gt;0,animals!Y10,"")</f>
        <v/>
      </c>
      <c r="M13" s="154" t="str">
        <f>IF(animals!Y11&gt;0,animals!Y11,"")</f>
        <v/>
      </c>
      <c r="N13" s="154" t="str">
        <f>IF(animals!Y12&gt;0,animals!Y12,"")</f>
        <v/>
      </c>
      <c r="O13" s="154" t="e">
        <f>IF(animals!#REF!&gt;0,animals!#REF!,"")</f>
        <v>#REF!</v>
      </c>
      <c r="P13" s="154" t="str">
        <f>IF(animals!Y13&gt;0,animals!Y13,"")</f>
        <v/>
      </c>
      <c r="Q13" s="154" t="str">
        <f>IF(animals!Y14&gt;0,animals!Y14,"")</f>
        <v/>
      </c>
      <c r="R13" s="154" t="e">
        <f>IF(animals!#REF!&gt;0,animals!#REF!,"")</f>
        <v>#REF!</v>
      </c>
      <c r="S13" s="154" t="str">
        <f>IF(animals!Y16&gt;0,animals!Y16,"")</f>
        <v/>
      </c>
      <c r="T13" s="154" t="str">
        <f>IF(animals!Y17&gt;0,animals!Y17,"")</f>
        <v/>
      </c>
      <c r="U13" s="154" t="e">
        <f>IF(animals!#REF!&gt;0,animals!#REF!,"")</f>
        <v>#REF!</v>
      </c>
      <c r="V13" s="154" t="str">
        <f>IF(animals!Y18&gt;0,animals!Y18,"")</f>
        <v/>
      </c>
      <c r="W13" s="154" t="str">
        <f>IF(animals!Y19&gt;0,animals!Y19,"")</f>
        <v/>
      </c>
      <c r="X13" s="154" t="e">
        <f>IF(animals!#REF!&gt;0,animals!#REF!,"")</f>
        <v>#REF!</v>
      </c>
      <c r="Y13" s="154" t="str">
        <f>IF(animals!Y21&gt;0,animals!Y21,"")</f>
        <v/>
      </c>
      <c r="Z13" s="154" t="str">
        <f>IF(animals!Y22&gt;0,animals!Y22,"")</f>
        <v/>
      </c>
      <c r="AA13" s="154" t="e">
        <f>IF(animals!#REF!&gt;0,animals!#REF!,"")</f>
        <v>#REF!</v>
      </c>
      <c r="AB13" s="154" t="str">
        <f>IF(animals!Y23&gt;0,animals!Y23,"")</f>
        <v/>
      </c>
      <c r="AC13" s="154" t="str">
        <f>IF(animals!Y24&gt;0,animals!Y24,"")</f>
        <v/>
      </c>
      <c r="AD13" s="154" t="e">
        <f>IF(animals!#REF!&gt;0,animals!#REF!,"")</f>
        <v>#REF!</v>
      </c>
      <c r="AE13" s="154" t="str">
        <f>IF(animals!Y26&gt;0,animals!Y26,"")</f>
        <v/>
      </c>
      <c r="AF13" s="154" t="str">
        <f>IF(animals!Y27&gt;0,animals!Y27,"")</f>
        <v/>
      </c>
      <c r="AG13" s="154" t="e">
        <f>IF(animals!#REF!&gt;0,animals!#REF!,"")</f>
        <v>#REF!</v>
      </c>
      <c r="AH13" s="154" t="str">
        <f>IF(animals!Y28&gt;0,animals!Y28,"")</f>
        <v/>
      </c>
      <c r="AI13" s="154" t="str">
        <f>IF(animals!Y29&gt;0,animals!Y29,"")</f>
        <v/>
      </c>
      <c r="AJ13" s="154" t="e">
        <f>IF(animals!#REF!&gt;0,animals!#REF!,"")</f>
        <v>#REF!</v>
      </c>
      <c r="AK13" s="154" t="str">
        <f>IF(animals!Y31&gt;0,animals!Y31,"")</f>
        <v/>
      </c>
      <c r="AL13" s="154" t="str">
        <f>IF(animals!Y32&gt;0,animals!Y32,"")</f>
        <v/>
      </c>
      <c r="AM13" s="154" t="e">
        <f>IF(animals!#REF!&gt;0,animals!#REF!,"")</f>
        <v>#REF!</v>
      </c>
      <c r="AN13" s="154" t="str">
        <f>IF(animals!Y33&gt;0,animals!Y33,"")</f>
        <v/>
      </c>
      <c r="AO13" s="154" t="str">
        <f>IF(animals!Y34&gt;0,animals!Y34,"")</f>
        <v/>
      </c>
    </row>
    <row r="14" spans="1:41" x14ac:dyDescent="0.25">
      <c r="A14" s="165" t="str">
        <f t="shared" si="0"/>
        <v>Microhypsibius minimus</v>
      </c>
      <c r="B14" s="166" t="str">
        <f t="shared" si="0"/>
        <v>BOG.6.4</v>
      </c>
      <c r="C14" s="174">
        <f>animals!Z1</f>
        <v>13</v>
      </c>
      <c r="D14" s="153" t="str">
        <f>IF(animals!AA3&gt;0,animals!AA3,"")</f>
        <v/>
      </c>
      <c r="E14" s="154" t="e">
        <f>IF(animals!#REF!&gt;0,animals!#REF!,"")</f>
        <v>#REF!</v>
      </c>
      <c r="F14" s="154" t="e">
        <f>IF(animals!#REF!&gt;0,animals!#REF!,"")</f>
        <v>#REF!</v>
      </c>
      <c r="G14" s="154" t="str">
        <f>IF(animals!AA5&gt;0,animals!AA5,"")</f>
        <v/>
      </c>
      <c r="H14" s="154" t="str">
        <f>IF(animals!AA6&gt;0,animals!AA6,"")</f>
        <v/>
      </c>
      <c r="I14" s="154" t="str">
        <f>IF(animals!AA7&gt;0,animals!AA7,"")</f>
        <v/>
      </c>
      <c r="J14" s="155" t="e">
        <f>IF(animals!#REF!&gt;0,animals!#REF!,"")</f>
        <v>#REF!</v>
      </c>
      <c r="K14" s="155" t="str">
        <f>IF(animals!AA9&gt;0,animals!AA9,"")</f>
        <v/>
      </c>
      <c r="L14" s="154" t="str">
        <f>IF(animals!AA10&gt;0,animals!AA10,"")</f>
        <v/>
      </c>
      <c r="M14" s="154" t="str">
        <f>IF(animals!AA11&gt;0,animals!AA11,"")</f>
        <v/>
      </c>
      <c r="N14" s="154" t="str">
        <f>IF(animals!AA12&gt;0,animals!AA12,"")</f>
        <v/>
      </c>
      <c r="O14" s="154" t="e">
        <f>IF(animals!#REF!&gt;0,animals!#REF!,"")</f>
        <v>#REF!</v>
      </c>
      <c r="P14" s="154" t="str">
        <f>IF(animals!AA13&gt;0,animals!AA13,"")</f>
        <v/>
      </c>
      <c r="Q14" s="154" t="str">
        <f>IF(animals!AA14&gt;0,animals!AA14,"")</f>
        <v/>
      </c>
      <c r="R14" s="154" t="e">
        <f>IF(animals!#REF!&gt;0,animals!#REF!,"")</f>
        <v>#REF!</v>
      </c>
      <c r="S14" s="154" t="str">
        <f>IF(animals!AA16&gt;0,animals!AA16,"")</f>
        <v/>
      </c>
      <c r="T14" s="154" t="str">
        <f>IF(animals!AA17&gt;0,animals!AA17,"")</f>
        <v/>
      </c>
      <c r="U14" s="154" t="e">
        <f>IF(animals!#REF!&gt;0,animals!#REF!,"")</f>
        <v>#REF!</v>
      </c>
      <c r="V14" s="154" t="str">
        <f>IF(animals!AA18&gt;0,animals!AA18,"")</f>
        <v/>
      </c>
      <c r="W14" s="154" t="str">
        <f>IF(animals!AA19&gt;0,animals!AA19,"")</f>
        <v/>
      </c>
      <c r="X14" s="154" t="e">
        <f>IF(animals!#REF!&gt;0,animals!#REF!,"")</f>
        <v>#REF!</v>
      </c>
      <c r="Y14" s="154" t="str">
        <f>IF(animals!AA21&gt;0,animals!AA21,"")</f>
        <v/>
      </c>
      <c r="Z14" s="154" t="str">
        <f>IF(animals!AA22&gt;0,animals!AA22,"")</f>
        <v/>
      </c>
      <c r="AA14" s="154" t="e">
        <f>IF(animals!#REF!&gt;0,animals!#REF!,"")</f>
        <v>#REF!</v>
      </c>
      <c r="AB14" s="154" t="str">
        <f>IF(animals!AA23&gt;0,animals!AA23,"")</f>
        <v/>
      </c>
      <c r="AC14" s="154" t="str">
        <f>IF(animals!AA24&gt;0,animals!AA24,"")</f>
        <v/>
      </c>
      <c r="AD14" s="154" t="e">
        <f>IF(animals!#REF!&gt;0,animals!#REF!,"")</f>
        <v>#REF!</v>
      </c>
      <c r="AE14" s="154" t="str">
        <f>IF(animals!AA26&gt;0,animals!AA26,"")</f>
        <v/>
      </c>
      <c r="AF14" s="154" t="str">
        <f>IF(animals!AA27&gt;0,animals!AA27,"")</f>
        <v/>
      </c>
      <c r="AG14" s="154" t="e">
        <f>IF(animals!#REF!&gt;0,animals!#REF!,"")</f>
        <v>#REF!</v>
      </c>
      <c r="AH14" s="154" t="str">
        <f>IF(animals!AA28&gt;0,animals!AA28,"")</f>
        <v/>
      </c>
      <c r="AI14" s="154" t="str">
        <f>IF(animals!AA29&gt;0,animals!AA29,"")</f>
        <v/>
      </c>
      <c r="AJ14" s="154" t="e">
        <f>IF(animals!#REF!&gt;0,animals!#REF!,"")</f>
        <v>#REF!</v>
      </c>
      <c r="AK14" s="154" t="str">
        <f>IF(animals!AA31&gt;0,animals!AA31,"")</f>
        <v/>
      </c>
      <c r="AL14" s="154" t="str">
        <f>IF(animals!AA32&gt;0,animals!AA32,"")</f>
        <v/>
      </c>
      <c r="AM14" s="154" t="e">
        <f>IF(animals!#REF!&gt;0,animals!#REF!,"")</f>
        <v>#REF!</v>
      </c>
      <c r="AN14" s="154" t="str">
        <f>IF(animals!AA33&gt;0,animals!AA33,"")</f>
        <v/>
      </c>
      <c r="AO14" s="154" t="str">
        <f>IF(animals!AA34&gt;0,animals!AA34,"")</f>
        <v/>
      </c>
    </row>
    <row r="15" spans="1:41" x14ac:dyDescent="0.25">
      <c r="A15" s="165" t="str">
        <f t="shared" si="0"/>
        <v>Microhypsibius minimus</v>
      </c>
      <c r="B15" s="166" t="str">
        <f t="shared" si="0"/>
        <v>BOG.6.4</v>
      </c>
      <c r="C15" s="174">
        <f>animals!AB1</f>
        <v>14</v>
      </c>
      <c r="D15" s="153" t="str">
        <f>IF(animals!AC3&gt;0,animals!AC3,"")</f>
        <v/>
      </c>
      <c r="E15" s="154" t="e">
        <f>IF(animals!#REF!&gt;0,animals!#REF!,"")</f>
        <v>#REF!</v>
      </c>
      <c r="F15" s="154" t="e">
        <f>IF(animals!#REF!&gt;0,animals!#REF!,"")</f>
        <v>#REF!</v>
      </c>
      <c r="G15" s="154" t="str">
        <f>IF(animals!AC5&gt;0,animals!AC5,"")</f>
        <v/>
      </c>
      <c r="H15" s="154" t="str">
        <f>IF(animals!AC6&gt;0,animals!AC6,"")</f>
        <v/>
      </c>
      <c r="I15" s="154" t="str">
        <f>IF(animals!AC7&gt;0,animals!AC7,"")</f>
        <v/>
      </c>
      <c r="J15" s="155" t="e">
        <f>IF(animals!#REF!&gt;0,animals!#REF!,"")</f>
        <v>#REF!</v>
      </c>
      <c r="K15" s="155" t="str">
        <f>IF(animals!AC9&gt;0,animals!AC9,"")</f>
        <v/>
      </c>
      <c r="L15" s="154" t="str">
        <f>IF(animals!AC10&gt;0,animals!AC10,"")</f>
        <v/>
      </c>
      <c r="M15" s="154" t="str">
        <f>IF(animals!AC11&gt;0,animals!AC11,"")</f>
        <v/>
      </c>
      <c r="N15" s="154" t="str">
        <f>IF(animals!AC12&gt;0,animals!AC12,"")</f>
        <v/>
      </c>
      <c r="O15" s="154" t="e">
        <f>IF(animals!#REF!&gt;0,animals!#REF!,"")</f>
        <v>#REF!</v>
      </c>
      <c r="P15" s="154" t="str">
        <f>IF(animals!AC13&gt;0,animals!AC13,"")</f>
        <v/>
      </c>
      <c r="Q15" s="154" t="str">
        <f>IF(animals!AC14&gt;0,animals!AC14,"")</f>
        <v/>
      </c>
      <c r="R15" s="154" t="e">
        <f>IF(animals!#REF!&gt;0,animals!#REF!,"")</f>
        <v>#REF!</v>
      </c>
      <c r="S15" s="154" t="str">
        <f>IF(animals!AC16&gt;0,animals!AC16,"")</f>
        <v/>
      </c>
      <c r="T15" s="154" t="str">
        <f>IF(animals!AC17&gt;0,animals!AC17,"")</f>
        <v/>
      </c>
      <c r="U15" s="154" t="e">
        <f>IF(animals!#REF!&gt;0,animals!#REF!,"")</f>
        <v>#REF!</v>
      </c>
      <c r="V15" s="154" t="str">
        <f>IF(animals!AC18&gt;0,animals!AC18,"")</f>
        <v/>
      </c>
      <c r="W15" s="154" t="str">
        <f>IF(animals!AC19&gt;0,animals!AC19,"")</f>
        <v/>
      </c>
      <c r="X15" s="154" t="e">
        <f>IF(animals!#REF!&gt;0,animals!#REF!,"")</f>
        <v>#REF!</v>
      </c>
      <c r="Y15" s="154" t="str">
        <f>IF(animals!AC21&gt;0,animals!AC21,"")</f>
        <v/>
      </c>
      <c r="Z15" s="154" t="str">
        <f>IF(animals!AC22&gt;0,animals!AC22,"")</f>
        <v/>
      </c>
      <c r="AA15" s="154" t="e">
        <f>IF(animals!#REF!&gt;0,animals!#REF!,"")</f>
        <v>#REF!</v>
      </c>
      <c r="AB15" s="154" t="str">
        <f>IF(animals!AC23&gt;0,animals!AC23,"")</f>
        <v/>
      </c>
      <c r="AC15" s="154" t="str">
        <f>IF(animals!AC24&gt;0,animals!AC24,"")</f>
        <v/>
      </c>
      <c r="AD15" s="154" t="e">
        <f>IF(animals!#REF!&gt;0,animals!#REF!,"")</f>
        <v>#REF!</v>
      </c>
      <c r="AE15" s="154" t="str">
        <f>IF(animals!AC26&gt;0,animals!AC26,"")</f>
        <v/>
      </c>
      <c r="AF15" s="154" t="str">
        <f>IF(animals!AC27&gt;0,animals!AC27,"")</f>
        <v/>
      </c>
      <c r="AG15" s="154" t="e">
        <f>IF(animals!#REF!&gt;0,animals!#REF!,"")</f>
        <v>#REF!</v>
      </c>
      <c r="AH15" s="154" t="str">
        <f>IF(animals!AC28&gt;0,animals!AC28,"")</f>
        <v/>
      </c>
      <c r="AI15" s="154" t="str">
        <f>IF(animals!AC29&gt;0,animals!AC29,"")</f>
        <v/>
      </c>
      <c r="AJ15" s="154" t="e">
        <f>IF(animals!#REF!&gt;0,animals!#REF!,"")</f>
        <v>#REF!</v>
      </c>
      <c r="AK15" s="154" t="str">
        <f>IF(animals!AC31&gt;0,animals!AC31,"")</f>
        <v/>
      </c>
      <c r="AL15" s="154" t="str">
        <f>IF(animals!AC32&gt;0,animals!AC32,"")</f>
        <v/>
      </c>
      <c r="AM15" s="154" t="e">
        <f>IF(animals!#REF!&gt;0,animals!#REF!,"")</f>
        <v>#REF!</v>
      </c>
      <c r="AN15" s="154" t="str">
        <f>IF(animals!AC33&gt;0,animals!AC33,"")</f>
        <v/>
      </c>
      <c r="AO15" s="154" t="str">
        <f>IF(animals!AC34&gt;0,animals!AC34,"")</f>
        <v/>
      </c>
    </row>
    <row r="16" spans="1:41" x14ac:dyDescent="0.25">
      <c r="A16" s="165" t="str">
        <f t="shared" si="0"/>
        <v>Microhypsibius minimus</v>
      </c>
      <c r="B16" s="166" t="str">
        <f t="shared" si="0"/>
        <v>BOG.6.4</v>
      </c>
      <c r="C16" s="174">
        <f>animals!AD1</f>
        <v>15</v>
      </c>
      <c r="D16" s="153" t="str">
        <f>IF(animals!AE3&gt;0,animals!AE3,"")</f>
        <v/>
      </c>
      <c r="E16" s="154" t="e">
        <f>IF(animals!#REF!&gt;0,animals!#REF!,"")</f>
        <v>#REF!</v>
      </c>
      <c r="F16" s="154" t="e">
        <f>IF(animals!#REF!&gt;0,animals!#REF!,"")</f>
        <v>#REF!</v>
      </c>
      <c r="G16" s="154" t="str">
        <f>IF(animals!AE5&gt;0,animals!AE5,"")</f>
        <v/>
      </c>
      <c r="H16" s="154" t="str">
        <f>IF(animals!AE6&gt;0,animals!AE6,"")</f>
        <v/>
      </c>
      <c r="I16" s="154" t="str">
        <f>IF(animals!AE7&gt;0,animals!AE7,"")</f>
        <v/>
      </c>
      <c r="J16" s="155" t="e">
        <f>IF(animals!#REF!&gt;0,animals!#REF!,"")</f>
        <v>#REF!</v>
      </c>
      <c r="K16" s="155" t="str">
        <f>IF(animals!AE9&gt;0,animals!AE9,"")</f>
        <v/>
      </c>
      <c r="L16" s="154" t="str">
        <f>IF(animals!AE10&gt;0,animals!AE10,"")</f>
        <v/>
      </c>
      <c r="M16" s="154" t="str">
        <f>IF(animals!AE11&gt;0,animals!AE11,"")</f>
        <v/>
      </c>
      <c r="N16" s="154" t="str">
        <f>IF(animals!AE12&gt;0,animals!AE12,"")</f>
        <v/>
      </c>
      <c r="O16" s="154" t="e">
        <f>IF(animals!#REF!&gt;0,animals!#REF!,"")</f>
        <v>#REF!</v>
      </c>
      <c r="P16" s="154" t="str">
        <f>IF(animals!AE13&gt;0,animals!AE13,"")</f>
        <v/>
      </c>
      <c r="Q16" s="154" t="str">
        <f>IF(animals!AE14&gt;0,animals!AE14,"")</f>
        <v/>
      </c>
      <c r="R16" s="154" t="e">
        <f>IF(animals!#REF!&gt;0,animals!#REF!,"")</f>
        <v>#REF!</v>
      </c>
      <c r="S16" s="154" t="str">
        <f>IF(animals!AE16&gt;0,animals!AE16,"")</f>
        <v/>
      </c>
      <c r="T16" s="154" t="str">
        <f>IF(animals!AE17&gt;0,animals!AE17,"")</f>
        <v/>
      </c>
      <c r="U16" s="154" t="e">
        <f>IF(animals!#REF!&gt;0,animals!#REF!,"")</f>
        <v>#REF!</v>
      </c>
      <c r="V16" s="154" t="str">
        <f>IF(animals!AE18&gt;0,animals!AE18,"")</f>
        <v/>
      </c>
      <c r="W16" s="154" t="str">
        <f>IF(animals!AE19&gt;0,animals!AE19,"")</f>
        <v/>
      </c>
      <c r="X16" s="154" t="e">
        <f>IF(animals!#REF!&gt;0,animals!#REF!,"")</f>
        <v>#REF!</v>
      </c>
      <c r="Y16" s="154" t="str">
        <f>IF(animals!AE21&gt;0,animals!AE21,"")</f>
        <v/>
      </c>
      <c r="Z16" s="154" t="str">
        <f>IF(animals!AE22&gt;0,animals!AE22,"")</f>
        <v/>
      </c>
      <c r="AA16" s="154" t="e">
        <f>IF(animals!#REF!&gt;0,animals!#REF!,"")</f>
        <v>#REF!</v>
      </c>
      <c r="AB16" s="154" t="str">
        <f>IF(animals!AE23&gt;0,animals!AE23,"")</f>
        <v/>
      </c>
      <c r="AC16" s="154" t="str">
        <f>IF(animals!AE24&gt;0,animals!AE24,"")</f>
        <v/>
      </c>
      <c r="AD16" s="154" t="e">
        <f>IF(animals!#REF!&gt;0,animals!#REF!,"")</f>
        <v>#REF!</v>
      </c>
      <c r="AE16" s="154" t="str">
        <f>IF(animals!AE26&gt;0,animals!AE26,"")</f>
        <v/>
      </c>
      <c r="AF16" s="154" t="str">
        <f>IF(animals!AE27&gt;0,animals!AE27,"")</f>
        <v/>
      </c>
      <c r="AG16" s="154" t="e">
        <f>IF(animals!#REF!&gt;0,animals!#REF!,"")</f>
        <v>#REF!</v>
      </c>
      <c r="AH16" s="154" t="str">
        <f>IF(animals!AE28&gt;0,animals!AE28,"")</f>
        <v/>
      </c>
      <c r="AI16" s="154" t="str">
        <f>IF(animals!AE29&gt;0,animals!AE29,"")</f>
        <v/>
      </c>
      <c r="AJ16" s="154" t="e">
        <f>IF(animals!#REF!&gt;0,animals!#REF!,"")</f>
        <v>#REF!</v>
      </c>
      <c r="AK16" s="154" t="str">
        <f>IF(animals!AE31&gt;0,animals!AE31,"")</f>
        <v/>
      </c>
      <c r="AL16" s="154" t="str">
        <f>IF(animals!AE32&gt;0,animals!AE32,"")</f>
        <v/>
      </c>
      <c r="AM16" s="154" t="e">
        <f>IF(animals!#REF!&gt;0,animals!#REF!,"")</f>
        <v>#REF!</v>
      </c>
      <c r="AN16" s="154" t="str">
        <f>IF(animals!AE33&gt;0,animals!AE33,"")</f>
        <v/>
      </c>
      <c r="AO16" s="154" t="str">
        <f>IF(animals!AE34&gt;0,animals!AE34,"")</f>
        <v/>
      </c>
    </row>
    <row r="17" spans="1:41" x14ac:dyDescent="0.25">
      <c r="A17" s="165" t="str">
        <f t="shared" si="0"/>
        <v>Microhypsibius minimus</v>
      </c>
      <c r="B17" s="166" t="str">
        <f t="shared" si="0"/>
        <v>BOG.6.4</v>
      </c>
      <c r="C17" s="174">
        <f>animals!AF1</f>
        <v>16</v>
      </c>
      <c r="D17" s="153" t="str">
        <f>IF(animals!AG3&gt;0,animals!AG3,"")</f>
        <v/>
      </c>
      <c r="E17" s="154" t="e">
        <f>IF(animals!#REF!&gt;0,animals!#REF!,"")</f>
        <v>#REF!</v>
      </c>
      <c r="F17" s="154" t="e">
        <f>IF(animals!#REF!&gt;0,animals!#REF!,"")</f>
        <v>#REF!</v>
      </c>
      <c r="G17" s="154" t="str">
        <f>IF(animals!AG5&gt;0,animals!AG5,"")</f>
        <v/>
      </c>
      <c r="H17" s="154" t="str">
        <f>IF(animals!AG6&gt;0,animals!AG6,"")</f>
        <v/>
      </c>
      <c r="I17" s="154" t="str">
        <f>IF(animals!AG7&gt;0,animals!AG7,"")</f>
        <v/>
      </c>
      <c r="J17" s="155" t="e">
        <f>IF(animals!#REF!&gt;0,animals!#REF!,"")</f>
        <v>#REF!</v>
      </c>
      <c r="K17" s="155" t="str">
        <f>IF(animals!AG9&gt;0,animals!AG9,"")</f>
        <v/>
      </c>
      <c r="L17" s="154" t="str">
        <f>IF(animals!AG10&gt;0,animals!AG10,"")</f>
        <v/>
      </c>
      <c r="M17" s="154" t="str">
        <f>IF(animals!AG11&gt;0,animals!AG11,"")</f>
        <v/>
      </c>
      <c r="N17" s="154" t="str">
        <f>IF(animals!AG12&gt;0,animals!AG12,"")</f>
        <v/>
      </c>
      <c r="O17" s="154" t="e">
        <f>IF(animals!#REF!&gt;0,animals!#REF!,"")</f>
        <v>#REF!</v>
      </c>
      <c r="P17" s="154" t="str">
        <f>IF(animals!AG13&gt;0,animals!AG13,"")</f>
        <v/>
      </c>
      <c r="Q17" s="154" t="str">
        <f>IF(animals!AG14&gt;0,animals!AG14,"")</f>
        <v/>
      </c>
      <c r="R17" s="154" t="e">
        <f>IF(animals!#REF!&gt;0,animals!#REF!,"")</f>
        <v>#REF!</v>
      </c>
      <c r="S17" s="154" t="str">
        <f>IF(animals!AG16&gt;0,animals!AG16,"")</f>
        <v/>
      </c>
      <c r="T17" s="154" t="str">
        <f>IF(animals!AG17&gt;0,animals!AG17,"")</f>
        <v/>
      </c>
      <c r="U17" s="154" t="e">
        <f>IF(animals!#REF!&gt;0,animals!#REF!,"")</f>
        <v>#REF!</v>
      </c>
      <c r="V17" s="154" t="str">
        <f>IF(animals!AG18&gt;0,animals!AG18,"")</f>
        <v/>
      </c>
      <c r="W17" s="154" t="str">
        <f>IF(animals!AG19&gt;0,animals!AG19,"")</f>
        <v/>
      </c>
      <c r="X17" s="154" t="e">
        <f>IF(animals!#REF!&gt;0,animals!#REF!,"")</f>
        <v>#REF!</v>
      </c>
      <c r="Y17" s="154" t="str">
        <f>IF(animals!AG21&gt;0,animals!AG21,"")</f>
        <v/>
      </c>
      <c r="Z17" s="154" t="str">
        <f>IF(animals!AG22&gt;0,animals!AG22,"")</f>
        <v/>
      </c>
      <c r="AA17" s="154" t="e">
        <f>IF(animals!#REF!&gt;0,animals!#REF!,"")</f>
        <v>#REF!</v>
      </c>
      <c r="AB17" s="154" t="str">
        <f>IF(animals!AG23&gt;0,animals!AG23,"")</f>
        <v/>
      </c>
      <c r="AC17" s="154" t="str">
        <f>IF(animals!AG24&gt;0,animals!AG24,"")</f>
        <v/>
      </c>
      <c r="AD17" s="154" t="e">
        <f>IF(animals!#REF!&gt;0,animals!#REF!,"")</f>
        <v>#REF!</v>
      </c>
      <c r="AE17" s="154" t="str">
        <f>IF(animals!AG26&gt;0,animals!AG26,"")</f>
        <v/>
      </c>
      <c r="AF17" s="154" t="str">
        <f>IF(animals!AG27&gt;0,animals!AG27,"")</f>
        <v/>
      </c>
      <c r="AG17" s="154" t="e">
        <f>IF(animals!#REF!&gt;0,animals!#REF!,"")</f>
        <v>#REF!</v>
      </c>
      <c r="AH17" s="154" t="str">
        <f>IF(animals!AG28&gt;0,animals!AG28,"")</f>
        <v/>
      </c>
      <c r="AI17" s="154" t="str">
        <f>IF(animals!AG29&gt;0,animals!AG29,"")</f>
        <v/>
      </c>
      <c r="AJ17" s="154" t="e">
        <f>IF(animals!#REF!&gt;0,animals!#REF!,"")</f>
        <v>#REF!</v>
      </c>
      <c r="AK17" s="154" t="str">
        <f>IF(animals!AG31&gt;0,animals!AG31,"")</f>
        <v/>
      </c>
      <c r="AL17" s="154" t="str">
        <f>IF(animals!AG32&gt;0,animals!AG32,"")</f>
        <v/>
      </c>
      <c r="AM17" s="154" t="e">
        <f>IF(animals!#REF!&gt;0,animals!#REF!,"")</f>
        <v>#REF!</v>
      </c>
      <c r="AN17" s="154" t="str">
        <f>IF(animals!AG33&gt;0,animals!AG33,"")</f>
        <v/>
      </c>
      <c r="AO17" s="154" t="str">
        <f>IF(animals!AG34&gt;0,animals!AG34,"")</f>
        <v/>
      </c>
    </row>
    <row r="18" spans="1:41" x14ac:dyDescent="0.25">
      <c r="A18" s="165" t="str">
        <f t="shared" si="0"/>
        <v>Microhypsibius minimus</v>
      </c>
      <c r="B18" s="166" t="str">
        <f t="shared" si="0"/>
        <v>BOG.6.4</v>
      </c>
      <c r="C18" s="174">
        <f>animals!AH1</f>
        <v>17</v>
      </c>
      <c r="D18" s="153" t="str">
        <f>IF(animals!AI3&gt;0,animals!AI3,"")</f>
        <v/>
      </c>
      <c r="E18" s="154" t="e">
        <f>IF(animals!#REF!&gt;0,animals!#REF!,"")</f>
        <v>#REF!</v>
      </c>
      <c r="F18" s="154" t="e">
        <f>IF(animals!#REF!&gt;0,animals!#REF!,"")</f>
        <v>#REF!</v>
      </c>
      <c r="G18" s="154" t="str">
        <f>IF(animals!AI5&gt;0,animals!AI5,"")</f>
        <v/>
      </c>
      <c r="H18" s="154" t="str">
        <f>IF(animals!AI6&gt;0,animals!AI6,"")</f>
        <v/>
      </c>
      <c r="I18" s="154" t="str">
        <f>IF(animals!AI7&gt;0,animals!AI7,"")</f>
        <v/>
      </c>
      <c r="J18" s="155" t="e">
        <f>IF(animals!#REF!&gt;0,animals!#REF!,"")</f>
        <v>#REF!</v>
      </c>
      <c r="K18" s="155" t="str">
        <f>IF(animals!AI9&gt;0,animals!AI9,"")</f>
        <v/>
      </c>
      <c r="L18" s="154" t="str">
        <f>IF(animals!AI10&gt;0,animals!AI10,"")</f>
        <v/>
      </c>
      <c r="M18" s="154" t="str">
        <f>IF(animals!AI11&gt;0,animals!AI11,"")</f>
        <v/>
      </c>
      <c r="N18" s="154" t="str">
        <f>IF(animals!AI12&gt;0,animals!AI12,"")</f>
        <v/>
      </c>
      <c r="O18" s="154" t="e">
        <f>IF(animals!#REF!&gt;0,animals!#REF!,"")</f>
        <v>#REF!</v>
      </c>
      <c r="P18" s="154" t="str">
        <f>IF(animals!AI13&gt;0,animals!AI13,"")</f>
        <v/>
      </c>
      <c r="Q18" s="154" t="str">
        <f>IF(animals!AI14&gt;0,animals!AI14,"")</f>
        <v/>
      </c>
      <c r="R18" s="154" t="e">
        <f>IF(animals!#REF!&gt;0,animals!#REF!,"")</f>
        <v>#REF!</v>
      </c>
      <c r="S18" s="154" t="str">
        <f>IF(animals!AI16&gt;0,animals!AI16,"")</f>
        <v/>
      </c>
      <c r="T18" s="154" t="str">
        <f>IF(animals!AI17&gt;0,animals!AI17,"")</f>
        <v/>
      </c>
      <c r="U18" s="154" t="e">
        <f>IF(animals!#REF!&gt;0,animals!#REF!,"")</f>
        <v>#REF!</v>
      </c>
      <c r="V18" s="154" t="str">
        <f>IF(animals!AI18&gt;0,animals!AI18,"")</f>
        <v/>
      </c>
      <c r="W18" s="154" t="str">
        <f>IF(animals!AI19&gt;0,animals!AI19,"")</f>
        <v/>
      </c>
      <c r="X18" s="154" t="e">
        <f>IF(animals!#REF!&gt;0,animals!#REF!,"")</f>
        <v>#REF!</v>
      </c>
      <c r="Y18" s="154" t="str">
        <f>IF(animals!AI21&gt;0,animals!AI21,"")</f>
        <v/>
      </c>
      <c r="Z18" s="154" t="str">
        <f>IF(animals!AI22&gt;0,animals!AI22,"")</f>
        <v/>
      </c>
      <c r="AA18" s="154" t="e">
        <f>IF(animals!#REF!&gt;0,animals!#REF!,"")</f>
        <v>#REF!</v>
      </c>
      <c r="AB18" s="154" t="str">
        <f>IF(animals!AI23&gt;0,animals!AI23,"")</f>
        <v/>
      </c>
      <c r="AC18" s="154" t="str">
        <f>IF(animals!AI24&gt;0,animals!AI24,"")</f>
        <v/>
      </c>
      <c r="AD18" s="154" t="e">
        <f>IF(animals!#REF!&gt;0,animals!#REF!,"")</f>
        <v>#REF!</v>
      </c>
      <c r="AE18" s="154" t="str">
        <f>IF(animals!AI26&gt;0,animals!AI26,"")</f>
        <v/>
      </c>
      <c r="AF18" s="154" t="str">
        <f>IF(animals!AI27&gt;0,animals!AI27,"")</f>
        <v/>
      </c>
      <c r="AG18" s="154" t="e">
        <f>IF(animals!#REF!&gt;0,animals!#REF!,"")</f>
        <v>#REF!</v>
      </c>
      <c r="AH18" s="154" t="str">
        <f>IF(animals!AI28&gt;0,animals!AI28,"")</f>
        <v/>
      </c>
      <c r="AI18" s="154" t="str">
        <f>IF(animals!AI29&gt;0,animals!AI29,"")</f>
        <v/>
      </c>
      <c r="AJ18" s="154" t="e">
        <f>IF(animals!#REF!&gt;0,animals!#REF!,"")</f>
        <v>#REF!</v>
      </c>
      <c r="AK18" s="154" t="str">
        <f>IF(animals!AI31&gt;0,animals!AI31,"")</f>
        <v/>
      </c>
      <c r="AL18" s="154" t="str">
        <f>IF(animals!AI32&gt;0,animals!AI32,"")</f>
        <v/>
      </c>
      <c r="AM18" s="154" t="e">
        <f>IF(animals!#REF!&gt;0,animals!#REF!,"")</f>
        <v>#REF!</v>
      </c>
      <c r="AN18" s="154" t="str">
        <f>IF(animals!AI33&gt;0,animals!AI33,"")</f>
        <v/>
      </c>
      <c r="AO18" s="154" t="str">
        <f>IF(animals!AI34&gt;0,animals!AI34,"")</f>
        <v/>
      </c>
    </row>
    <row r="19" spans="1:41" x14ac:dyDescent="0.25">
      <c r="A19" s="165" t="str">
        <f t="shared" si="0"/>
        <v>Microhypsibius minimus</v>
      </c>
      <c r="B19" s="166" t="str">
        <f t="shared" si="0"/>
        <v>BOG.6.4</v>
      </c>
      <c r="C19" s="174">
        <f>animals!AJ1</f>
        <v>18</v>
      </c>
      <c r="D19" s="153" t="str">
        <f>IF(animals!AK3&gt;0,animals!AK3,"")</f>
        <v/>
      </c>
      <c r="E19" s="154" t="e">
        <f>IF(animals!#REF!&gt;0,animals!#REF!,"")</f>
        <v>#REF!</v>
      </c>
      <c r="F19" s="154" t="e">
        <f>IF(animals!#REF!&gt;0,animals!#REF!,"")</f>
        <v>#REF!</v>
      </c>
      <c r="G19" s="154" t="str">
        <f>IF(animals!AK5&gt;0,animals!AK5,"")</f>
        <v/>
      </c>
      <c r="H19" s="154" t="str">
        <f>IF(animals!AK6&gt;0,animals!AK6,"")</f>
        <v/>
      </c>
      <c r="I19" s="154" t="str">
        <f>IF(animals!AK7&gt;0,animals!AK7,"")</f>
        <v/>
      </c>
      <c r="J19" s="155" t="e">
        <f>IF(animals!#REF!&gt;0,animals!#REF!,"")</f>
        <v>#REF!</v>
      </c>
      <c r="K19" s="155" t="str">
        <f>IF(animals!AK9&gt;0,animals!AK9,"")</f>
        <v/>
      </c>
      <c r="L19" s="154" t="str">
        <f>IF(animals!AK10&gt;0,animals!AK10,"")</f>
        <v/>
      </c>
      <c r="M19" s="154" t="str">
        <f>IF(animals!AK11&gt;0,animals!AK11,"")</f>
        <v/>
      </c>
      <c r="N19" s="154" t="str">
        <f>IF(animals!AK12&gt;0,animals!AK12,"")</f>
        <v/>
      </c>
      <c r="O19" s="154" t="e">
        <f>IF(animals!#REF!&gt;0,animals!#REF!,"")</f>
        <v>#REF!</v>
      </c>
      <c r="P19" s="154" t="str">
        <f>IF(animals!AK13&gt;0,animals!AK13,"")</f>
        <v/>
      </c>
      <c r="Q19" s="154" t="str">
        <f>IF(animals!AK14&gt;0,animals!AK14,"")</f>
        <v/>
      </c>
      <c r="R19" s="154" t="e">
        <f>IF(animals!#REF!&gt;0,animals!#REF!,"")</f>
        <v>#REF!</v>
      </c>
      <c r="S19" s="154" t="str">
        <f>IF(animals!AK16&gt;0,animals!AK16,"")</f>
        <v/>
      </c>
      <c r="T19" s="154" t="str">
        <f>IF(animals!AK17&gt;0,animals!AK17,"")</f>
        <v/>
      </c>
      <c r="U19" s="154" t="e">
        <f>IF(animals!#REF!&gt;0,animals!#REF!,"")</f>
        <v>#REF!</v>
      </c>
      <c r="V19" s="154" t="str">
        <f>IF(animals!AK18&gt;0,animals!AK18,"")</f>
        <v/>
      </c>
      <c r="W19" s="154" t="str">
        <f>IF(animals!AK19&gt;0,animals!AK19,"")</f>
        <v/>
      </c>
      <c r="X19" s="154" t="e">
        <f>IF(animals!#REF!&gt;0,animals!#REF!,"")</f>
        <v>#REF!</v>
      </c>
      <c r="Y19" s="154" t="str">
        <f>IF(animals!AK21&gt;0,animals!AK21,"")</f>
        <v/>
      </c>
      <c r="Z19" s="154" t="str">
        <f>IF(animals!AK22&gt;0,animals!AK22,"")</f>
        <v/>
      </c>
      <c r="AA19" s="154" t="e">
        <f>IF(animals!#REF!&gt;0,animals!#REF!,"")</f>
        <v>#REF!</v>
      </c>
      <c r="AB19" s="154" t="str">
        <f>IF(animals!AK23&gt;0,animals!AK23,"")</f>
        <v/>
      </c>
      <c r="AC19" s="154" t="str">
        <f>IF(animals!AK24&gt;0,animals!AK24,"")</f>
        <v/>
      </c>
      <c r="AD19" s="154" t="e">
        <f>IF(animals!#REF!&gt;0,animals!#REF!,"")</f>
        <v>#REF!</v>
      </c>
      <c r="AE19" s="154" t="str">
        <f>IF(animals!AK26&gt;0,animals!AK26,"")</f>
        <v/>
      </c>
      <c r="AF19" s="154" t="str">
        <f>IF(animals!AK27&gt;0,animals!AK27,"")</f>
        <v/>
      </c>
      <c r="AG19" s="154" t="e">
        <f>IF(animals!#REF!&gt;0,animals!#REF!,"")</f>
        <v>#REF!</v>
      </c>
      <c r="AH19" s="154" t="str">
        <f>IF(animals!AK28&gt;0,animals!AK28,"")</f>
        <v/>
      </c>
      <c r="AI19" s="154" t="str">
        <f>IF(animals!AK29&gt;0,animals!AK29,"")</f>
        <v/>
      </c>
      <c r="AJ19" s="154" t="e">
        <f>IF(animals!#REF!&gt;0,animals!#REF!,"")</f>
        <v>#REF!</v>
      </c>
      <c r="AK19" s="154" t="str">
        <f>IF(animals!AK31&gt;0,animals!AK31,"")</f>
        <v/>
      </c>
      <c r="AL19" s="154" t="str">
        <f>IF(animals!AK32&gt;0,animals!AK32,"")</f>
        <v/>
      </c>
      <c r="AM19" s="154" t="e">
        <f>IF(animals!#REF!&gt;0,animals!#REF!,"")</f>
        <v>#REF!</v>
      </c>
      <c r="AN19" s="154" t="str">
        <f>IF(animals!AK33&gt;0,animals!AK33,"")</f>
        <v/>
      </c>
      <c r="AO19" s="154" t="str">
        <f>IF(animals!AK34&gt;0,animals!AK34,"")</f>
        <v/>
      </c>
    </row>
    <row r="20" spans="1:41" x14ac:dyDescent="0.25">
      <c r="A20" s="165" t="str">
        <f t="shared" ref="A20:B31" si="1">A$2</f>
        <v>Microhypsibius minimus</v>
      </c>
      <c r="B20" s="166" t="str">
        <f t="shared" si="1"/>
        <v>BOG.6.4</v>
      </c>
      <c r="C20" s="174">
        <f>animals!AL1</f>
        <v>19</v>
      </c>
      <c r="D20" s="153" t="str">
        <f>IF(animals!AM3&gt;0,animals!AM3,"")</f>
        <v/>
      </c>
      <c r="E20" s="154" t="e">
        <f>IF(animals!#REF!&gt;0,animals!#REF!,"")</f>
        <v>#REF!</v>
      </c>
      <c r="F20" s="154" t="e">
        <f>IF(animals!#REF!&gt;0,animals!#REF!,"")</f>
        <v>#REF!</v>
      </c>
      <c r="G20" s="154" t="str">
        <f>IF(animals!AM5&gt;0,animals!AM5,"")</f>
        <v/>
      </c>
      <c r="H20" s="154" t="str">
        <f>IF(animals!AM6&gt;0,animals!AM6,"")</f>
        <v/>
      </c>
      <c r="I20" s="154" t="str">
        <f>IF(animals!AM7&gt;0,animals!AM7,"")</f>
        <v/>
      </c>
      <c r="J20" s="155" t="e">
        <f>IF(animals!#REF!&gt;0,animals!#REF!,"")</f>
        <v>#REF!</v>
      </c>
      <c r="K20" s="155" t="str">
        <f>IF(animals!AM9&gt;0,animals!AM9,"")</f>
        <v/>
      </c>
      <c r="L20" s="154" t="str">
        <f>IF(animals!AM10&gt;0,animals!AM10,"")</f>
        <v/>
      </c>
      <c r="M20" s="154" t="str">
        <f>IF(animals!AM11&gt;0,animals!AM11,"")</f>
        <v/>
      </c>
      <c r="N20" s="154" t="str">
        <f>IF(animals!AM12&gt;0,animals!AM12,"")</f>
        <v/>
      </c>
      <c r="O20" s="154" t="e">
        <f>IF(animals!#REF!&gt;0,animals!#REF!,"")</f>
        <v>#REF!</v>
      </c>
      <c r="P20" s="154" t="str">
        <f>IF(animals!AM13&gt;0,animals!AM13,"")</f>
        <v/>
      </c>
      <c r="Q20" s="154" t="str">
        <f>IF(animals!AM14&gt;0,animals!AM14,"")</f>
        <v/>
      </c>
      <c r="R20" s="154" t="e">
        <f>IF(animals!#REF!&gt;0,animals!#REF!,"")</f>
        <v>#REF!</v>
      </c>
      <c r="S20" s="154" t="str">
        <f>IF(animals!AM16&gt;0,animals!AM16,"")</f>
        <v/>
      </c>
      <c r="T20" s="154" t="str">
        <f>IF(animals!AM17&gt;0,animals!AM17,"")</f>
        <v/>
      </c>
      <c r="U20" s="154" t="e">
        <f>IF(animals!#REF!&gt;0,animals!#REF!,"")</f>
        <v>#REF!</v>
      </c>
      <c r="V20" s="154" t="str">
        <f>IF(animals!AM18&gt;0,animals!AM18,"")</f>
        <v/>
      </c>
      <c r="W20" s="154" t="str">
        <f>IF(animals!AM19&gt;0,animals!AM19,"")</f>
        <v/>
      </c>
      <c r="X20" s="154" t="e">
        <f>IF(animals!#REF!&gt;0,animals!#REF!,"")</f>
        <v>#REF!</v>
      </c>
      <c r="Y20" s="154" t="str">
        <f>IF(animals!AM21&gt;0,animals!AM21,"")</f>
        <v/>
      </c>
      <c r="Z20" s="154" t="str">
        <f>IF(animals!AM22&gt;0,animals!AM22,"")</f>
        <v/>
      </c>
      <c r="AA20" s="154" t="e">
        <f>IF(animals!#REF!&gt;0,animals!#REF!,"")</f>
        <v>#REF!</v>
      </c>
      <c r="AB20" s="154" t="str">
        <f>IF(animals!AM23&gt;0,animals!AM23,"")</f>
        <v/>
      </c>
      <c r="AC20" s="154" t="str">
        <f>IF(animals!AM24&gt;0,animals!AM24,"")</f>
        <v/>
      </c>
      <c r="AD20" s="154" t="e">
        <f>IF(animals!#REF!&gt;0,animals!#REF!,"")</f>
        <v>#REF!</v>
      </c>
      <c r="AE20" s="154" t="str">
        <f>IF(animals!AM26&gt;0,animals!AM26,"")</f>
        <v/>
      </c>
      <c r="AF20" s="154" t="str">
        <f>IF(animals!AM27&gt;0,animals!AM27,"")</f>
        <v/>
      </c>
      <c r="AG20" s="154" t="e">
        <f>IF(animals!#REF!&gt;0,animals!#REF!,"")</f>
        <v>#REF!</v>
      </c>
      <c r="AH20" s="154" t="str">
        <f>IF(animals!AM28&gt;0,animals!AM28,"")</f>
        <v/>
      </c>
      <c r="AI20" s="154" t="str">
        <f>IF(animals!AM29&gt;0,animals!AM29,"")</f>
        <v/>
      </c>
      <c r="AJ20" s="154" t="e">
        <f>IF(animals!#REF!&gt;0,animals!#REF!,"")</f>
        <v>#REF!</v>
      </c>
      <c r="AK20" s="154" t="str">
        <f>IF(animals!AM31&gt;0,animals!AM31,"")</f>
        <v/>
      </c>
      <c r="AL20" s="154" t="str">
        <f>IF(animals!AM32&gt;0,animals!AM32,"")</f>
        <v/>
      </c>
      <c r="AM20" s="154" t="e">
        <f>IF(animals!#REF!&gt;0,animals!#REF!,"")</f>
        <v>#REF!</v>
      </c>
      <c r="AN20" s="154" t="str">
        <f>IF(animals!AM33&gt;0,animals!AM33,"")</f>
        <v/>
      </c>
      <c r="AO20" s="154" t="str">
        <f>IF(animals!AM34&gt;0,animals!AM34,"")</f>
        <v/>
      </c>
    </row>
    <row r="21" spans="1:41" x14ac:dyDescent="0.25">
      <c r="A21" s="165" t="str">
        <f t="shared" si="1"/>
        <v>Microhypsibius minimus</v>
      </c>
      <c r="B21" s="166" t="str">
        <f t="shared" si="1"/>
        <v>BOG.6.4</v>
      </c>
      <c r="C21" s="174">
        <f>animals!AN1</f>
        <v>20</v>
      </c>
      <c r="D21" s="153" t="str">
        <f>IF(animals!AO3&gt;0,animals!AO3,"")</f>
        <v/>
      </c>
      <c r="E21" s="154" t="e">
        <f>IF(animals!#REF!&gt;0,animals!#REF!,"")</f>
        <v>#REF!</v>
      </c>
      <c r="F21" s="154" t="e">
        <f>IF(animals!#REF!&gt;0,animals!#REF!,"")</f>
        <v>#REF!</v>
      </c>
      <c r="G21" s="154" t="str">
        <f>IF(animals!AO5&gt;0,animals!AO5,"")</f>
        <v/>
      </c>
      <c r="H21" s="154" t="str">
        <f>IF(animals!AO6&gt;0,animals!AO6,"")</f>
        <v/>
      </c>
      <c r="I21" s="154" t="str">
        <f>IF(animals!AO7&gt;0,animals!AO7,"")</f>
        <v/>
      </c>
      <c r="J21" s="155" t="e">
        <f>IF(animals!#REF!&gt;0,animals!#REF!,"")</f>
        <v>#REF!</v>
      </c>
      <c r="K21" s="155" t="str">
        <f>IF(animals!AO9&gt;0,animals!AO9,"")</f>
        <v/>
      </c>
      <c r="L21" s="154" t="str">
        <f>IF(animals!AO10&gt;0,animals!AO10,"")</f>
        <v/>
      </c>
      <c r="M21" s="154" t="str">
        <f>IF(animals!AO11&gt;0,animals!AO11,"")</f>
        <v/>
      </c>
      <c r="N21" s="154" t="str">
        <f>IF(animals!AO12&gt;0,animals!AO12,"")</f>
        <v/>
      </c>
      <c r="O21" s="154" t="e">
        <f>IF(animals!#REF!&gt;0,animals!#REF!,"")</f>
        <v>#REF!</v>
      </c>
      <c r="P21" s="154" t="str">
        <f>IF(animals!AO13&gt;0,animals!AO13,"")</f>
        <v/>
      </c>
      <c r="Q21" s="154" t="str">
        <f>IF(animals!AO14&gt;0,animals!AO14,"")</f>
        <v/>
      </c>
      <c r="R21" s="154" t="e">
        <f>IF(animals!#REF!&gt;0,animals!#REF!,"")</f>
        <v>#REF!</v>
      </c>
      <c r="S21" s="154" t="str">
        <f>IF(animals!AO16&gt;0,animals!AO16,"")</f>
        <v/>
      </c>
      <c r="T21" s="154" t="str">
        <f>IF(animals!AO17&gt;0,animals!AO17,"")</f>
        <v/>
      </c>
      <c r="U21" s="154" t="e">
        <f>IF(animals!#REF!&gt;0,animals!#REF!,"")</f>
        <v>#REF!</v>
      </c>
      <c r="V21" s="154" t="str">
        <f>IF(animals!AO18&gt;0,animals!AO18,"")</f>
        <v/>
      </c>
      <c r="W21" s="154" t="str">
        <f>IF(animals!AO19&gt;0,animals!AO19,"")</f>
        <v/>
      </c>
      <c r="X21" s="154" t="e">
        <f>IF(animals!#REF!&gt;0,animals!#REF!,"")</f>
        <v>#REF!</v>
      </c>
      <c r="Y21" s="154" t="str">
        <f>IF(animals!AO21&gt;0,animals!AO21,"")</f>
        <v/>
      </c>
      <c r="Z21" s="154" t="str">
        <f>IF(animals!AO22&gt;0,animals!AO22,"")</f>
        <v/>
      </c>
      <c r="AA21" s="154" t="e">
        <f>IF(animals!#REF!&gt;0,animals!#REF!,"")</f>
        <v>#REF!</v>
      </c>
      <c r="AB21" s="154" t="str">
        <f>IF(animals!AO23&gt;0,animals!AO23,"")</f>
        <v/>
      </c>
      <c r="AC21" s="154" t="str">
        <f>IF(animals!AO24&gt;0,animals!AO24,"")</f>
        <v/>
      </c>
      <c r="AD21" s="154" t="e">
        <f>IF(animals!#REF!&gt;0,animals!#REF!,"")</f>
        <v>#REF!</v>
      </c>
      <c r="AE21" s="154" t="str">
        <f>IF(animals!AO26&gt;0,animals!AO26,"")</f>
        <v/>
      </c>
      <c r="AF21" s="154" t="str">
        <f>IF(animals!AO27&gt;0,animals!AO27,"")</f>
        <v/>
      </c>
      <c r="AG21" s="154" t="e">
        <f>IF(animals!#REF!&gt;0,animals!#REF!,"")</f>
        <v>#REF!</v>
      </c>
      <c r="AH21" s="154" t="str">
        <f>IF(animals!AO28&gt;0,animals!AO28,"")</f>
        <v/>
      </c>
      <c r="AI21" s="154" t="str">
        <f>IF(animals!AO29&gt;0,animals!AO29,"")</f>
        <v/>
      </c>
      <c r="AJ21" s="154" t="e">
        <f>IF(animals!#REF!&gt;0,animals!#REF!,"")</f>
        <v>#REF!</v>
      </c>
      <c r="AK21" s="154" t="str">
        <f>IF(animals!AO31&gt;0,animals!AO31,"")</f>
        <v/>
      </c>
      <c r="AL21" s="154" t="str">
        <f>IF(animals!AO32&gt;0,animals!AO32,"")</f>
        <v/>
      </c>
      <c r="AM21" s="154" t="e">
        <f>IF(animals!#REF!&gt;0,animals!#REF!,"")</f>
        <v>#REF!</v>
      </c>
      <c r="AN21" s="154" t="str">
        <f>IF(animals!AO33&gt;0,animals!AO33,"")</f>
        <v/>
      </c>
      <c r="AO21" s="154" t="str">
        <f>IF(animals!AO34&gt;0,animals!AO34,"")</f>
        <v/>
      </c>
    </row>
    <row r="22" spans="1:41" x14ac:dyDescent="0.25">
      <c r="A22" s="165" t="str">
        <f t="shared" si="1"/>
        <v>Microhypsibius minimus</v>
      </c>
      <c r="B22" s="166" t="str">
        <f t="shared" si="1"/>
        <v>BOG.6.4</v>
      </c>
      <c r="C22" s="174">
        <f>animals!AP1</f>
        <v>21</v>
      </c>
      <c r="D22" s="153" t="str">
        <f>IF(animals!AQ3&gt;0,animals!AQ3,"")</f>
        <v/>
      </c>
      <c r="E22" s="154" t="e">
        <f>IF(animals!#REF!&gt;0,animals!#REF!,"")</f>
        <v>#REF!</v>
      </c>
      <c r="F22" s="154" t="e">
        <f>IF(animals!#REF!&gt;0,animals!#REF!,"")</f>
        <v>#REF!</v>
      </c>
      <c r="G22" s="154" t="str">
        <f>IF(animals!AQ5&gt;0,animals!AQ5,"")</f>
        <v/>
      </c>
      <c r="H22" s="154" t="str">
        <f>IF(animals!AQ6&gt;0,animals!AQ6,"")</f>
        <v/>
      </c>
      <c r="I22" s="154" t="str">
        <f>IF(animals!AQ7&gt;0,animals!AQ7,"")</f>
        <v/>
      </c>
      <c r="J22" s="155" t="e">
        <f>IF(animals!#REF!&gt;0,animals!#REF!,"")</f>
        <v>#REF!</v>
      </c>
      <c r="K22" s="155" t="str">
        <f>IF(animals!AQ9&gt;0,animals!AQ9,"")</f>
        <v/>
      </c>
      <c r="L22" s="154" t="str">
        <f>IF(animals!AQ10&gt;0,animals!AQ10,"")</f>
        <v/>
      </c>
      <c r="M22" s="154" t="str">
        <f>IF(animals!AQ11&gt;0,animals!AQ11,"")</f>
        <v/>
      </c>
      <c r="N22" s="154" t="str">
        <f>IF(animals!AQ12&gt;0,animals!AQ12,"")</f>
        <v/>
      </c>
      <c r="O22" s="154" t="e">
        <f>IF(animals!#REF!&gt;0,animals!#REF!,"")</f>
        <v>#REF!</v>
      </c>
      <c r="P22" s="154" t="str">
        <f>IF(animals!AQ13&gt;0,animals!AQ13,"")</f>
        <v/>
      </c>
      <c r="Q22" s="154" t="str">
        <f>IF(animals!AQ14&gt;0,animals!AQ14,"")</f>
        <v/>
      </c>
      <c r="R22" s="154" t="e">
        <f>IF(animals!#REF!&gt;0,animals!#REF!,"")</f>
        <v>#REF!</v>
      </c>
      <c r="S22" s="154" t="str">
        <f>IF(animals!AQ16&gt;0,animals!AQ16,"")</f>
        <v/>
      </c>
      <c r="T22" s="154" t="str">
        <f>IF(animals!AQ17&gt;0,animals!AQ17,"")</f>
        <v/>
      </c>
      <c r="U22" s="154" t="e">
        <f>IF(animals!#REF!&gt;0,animals!#REF!,"")</f>
        <v>#REF!</v>
      </c>
      <c r="V22" s="154" t="str">
        <f>IF(animals!AQ18&gt;0,animals!AQ18,"")</f>
        <v/>
      </c>
      <c r="W22" s="154" t="str">
        <f>IF(animals!AQ19&gt;0,animals!AQ19,"")</f>
        <v/>
      </c>
      <c r="X22" s="154" t="e">
        <f>IF(animals!#REF!&gt;0,animals!#REF!,"")</f>
        <v>#REF!</v>
      </c>
      <c r="Y22" s="154" t="str">
        <f>IF(animals!AQ21&gt;0,animals!AQ21,"")</f>
        <v/>
      </c>
      <c r="Z22" s="154" t="str">
        <f>IF(animals!AQ22&gt;0,animals!AQ22,"")</f>
        <v/>
      </c>
      <c r="AA22" s="154" t="e">
        <f>IF(animals!#REF!&gt;0,animals!#REF!,"")</f>
        <v>#REF!</v>
      </c>
      <c r="AB22" s="154" t="str">
        <f>IF(animals!AQ23&gt;0,animals!AQ23,"")</f>
        <v/>
      </c>
      <c r="AC22" s="154" t="str">
        <f>IF(animals!AQ24&gt;0,animals!AQ24,"")</f>
        <v/>
      </c>
      <c r="AD22" s="154" t="e">
        <f>IF(animals!#REF!&gt;0,animals!#REF!,"")</f>
        <v>#REF!</v>
      </c>
      <c r="AE22" s="154" t="str">
        <f>IF(animals!AQ26&gt;0,animals!AQ26,"")</f>
        <v/>
      </c>
      <c r="AF22" s="154" t="str">
        <f>IF(animals!AQ27&gt;0,animals!AQ27,"")</f>
        <v/>
      </c>
      <c r="AG22" s="154" t="e">
        <f>IF(animals!#REF!&gt;0,animals!#REF!,"")</f>
        <v>#REF!</v>
      </c>
      <c r="AH22" s="154" t="str">
        <f>IF(animals!AQ28&gt;0,animals!AQ28,"")</f>
        <v/>
      </c>
      <c r="AI22" s="154" t="str">
        <f>IF(animals!AQ29&gt;0,animals!AQ29,"")</f>
        <v/>
      </c>
      <c r="AJ22" s="154" t="e">
        <f>IF(animals!#REF!&gt;0,animals!#REF!,"")</f>
        <v>#REF!</v>
      </c>
      <c r="AK22" s="154" t="str">
        <f>IF(animals!AQ31&gt;0,animals!AQ31,"")</f>
        <v/>
      </c>
      <c r="AL22" s="154" t="str">
        <f>IF(animals!AQ32&gt;0,animals!AQ32,"")</f>
        <v/>
      </c>
      <c r="AM22" s="154" t="e">
        <f>IF(animals!#REF!&gt;0,animals!#REF!,"")</f>
        <v>#REF!</v>
      </c>
      <c r="AN22" s="154" t="str">
        <f>IF(animals!AQ33&gt;0,animals!AQ33,"")</f>
        <v/>
      </c>
      <c r="AO22" s="154" t="str">
        <f>IF(animals!AQ34&gt;0,animals!AQ34,"")</f>
        <v/>
      </c>
    </row>
    <row r="23" spans="1:41" x14ac:dyDescent="0.25">
      <c r="A23" s="165" t="str">
        <f t="shared" si="1"/>
        <v>Microhypsibius minimus</v>
      </c>
      <c r="B23" s="166" t="str">
        <f t="shared" si="1"/>
        <v>BOG.6.4</v>
      </c>
      <c r="C23" s="174">
        <f>animals!AR1</f>
        <v>22</v>
      </c>
      <c r="D23" s="153" t="str">
        <f>IF(animals!AS3&gt;0,animals!AS3,"")</f>
        <v/>
      </c>
      <c r="E23" s="154" t="e">
        <f>IF(animals!#REF!&gt;0,animals!#REF!,"")</f>
        <v>#REF!</v>
      </c>
      <c r="F23" s="154" t="e">
        <f>IF(animals!#REF!&gt;0,animals!#REF!,"")</f>
        <v>#REF!</v>
      </c>
      <c r="G23" s="154" t="str">
        <f>IF(animals!AS5&gt;0,animals!AS5,"")</f>
        <v/>
      </c>
      <c r="H23" s="154" t="str">
        <f>IF(animals!AS6&gt;0,animals!AS6,"")</f>
        <v/>
      </c>
      <c r="I23" s="154" t="str">
        <f>IF(animals!AS7&gt;0,animals!AS7,"")</f>
        <v/>
      </c>
      <c r="J23" s="155" t="e">
        <f>IF(animals!#REF!&gt;0,animals!#REF!,"")</f>
        <v>#REF!</v>
      </c>
      <c r="K23" s="155" t="str">
        <f>IF(animals!AS9&gt;0,animals!AS9,"")</f>
        <v/>
      </c>
      <c r="L23" s="154" t="str">
        <f>IF(animals!AS10&gt;0,animals!AS10,"")</f>
        <v/>
      </c>
      <c r="M23" s="154" t="str">
        <f>IF(animals!AS11&gt;0,animals!AS11,"")</f>
        <v/>
      </c>
      <c r="N23" s="154" t="str">
        <f>IF(animals!AS12&gt;0,animals!AS12,"")</f>
        <v/>
      </c>
      <c r="O23" s="154" t="e">
        <f>IF(animals!#REF!&gt;0,animals!#REF!,"")</f>
        <v>#REF!</v>
      </c>
      <c r="P23" s="154" t="str">
        <f>IF(animals!AS13&gt;0,animals!AS13,"")</f>
        <v/>
      </c>
      <c r="Q23" s="154" t="str">
        <f>IF(animals!AS14&gt;0,animals!AS14,"")</f>
        <v/>
      </c>
      <c r="R23" s="154" t="e">
        <f>IF(animals!#REF!&gt;0,animals!#REF!,"")</f>
        <v>#REF!</v>
      </c>
      <c r="S23" s="154" t="str">
        <f>IF(animals!AS16&gt;0,animals!AS16,"")</f>
        <v/>
      </c>
      <c r="T23" s="154" t="str">
        <f>IF(animals!AS17&gt;0,animals!AS17,"")</f>
        <v/>
      </c>
      <c r="U23" s="154" t="e">
        <f>IF(animals!#REF!&gt;0,animals!#REF!,"")</f>
        <v>#REF!</v>
      </c>
      <c r="V23" s="154" t="str">
        <f>IF(animals!AS18&gt;0,animals!AS18,"")</f>
        <v/>
      </c>
      <c r="W23" s="154" t="str">
        <f>IF(animals!AS19&gt;0,animals!AS19,"")</f>
        <v/>
      </c>
      <c r="X23" s="154" t="e">
        <f>IF(animals!#REF!&gt;0,animals!#REF!,"")</f>
        <v>#REF!</v>
      </c>
      <c r="Y23" s="154" t="str">
        <f>IF(animals!AS21&gt;0,animals!AS21,"")</f>
        <v/>
      </c>
      <c r="Z23" s="154" t="str">
        <f>IF(animals!AS22&gt;0,animals!AS22,"")</f>
        <v/>
      </c>
      <c r="AA23" s="154" t="e">
        <f>IF(animals!#REF!&gt;0,animals!#REF!,"")</f>
        <v>#REF!</v>
      </c>
      <c r="AB23" s="154" t="str">
        <f>IF(animals!AS23&gt;0,animals!AS23,"")</f>
        <v/>
      </c>
      <c r="AC23" s="154" t="str">
        <f>IF(animals!AS24&gt;0,animals!AS24,"")</f>
        <v/>
      </c>
      <c r="AD23" s="154" t="e">
        <f>IF(animals!#REF!&gt;0,animals!#REF!,"")</f>
        <v>#REF!</v>
      </c>
      <c r="AE23" s="154" t="str">
        <f>IF(animals!AS26&gt;0,animals!AS26,"")</f>
        <v/>
      </c>
      <c r="AF23" s="154" t="str">
        <f>IF(animals!AS27&gt;0,animals!AS27,"")</f>
        <v/>
      </c>
      <c r="AG23" s="154" t="e">
        <f>IF(animals!#REF!&gt;0,animals!#REF!,"")</f>
        <v>#REF!</v>
      </c>
      <c r="AH23" s="154" t="str">
        <f>IF(animals!AS28&gt;0,animals!AS28,"")</f>
        <v/>
      </c>
      <c r="AI23" s="154" t="str">
        <f>IF(animals!AS29&gt;0,animals!AS29,"")</f>
        <v/>
      </c>
      <c r="AJ23" s="154" t="e">
        <f>IF(animals!#REF!&gt;0,animals!#REF!,"")</f>
        <v>#REF!</v>
      </c>
      <c r="AK23" s="154" t="str">
        <f>IF(animals!AS31&gt;0,animals!AS31,"")</f>
        <v/>
      </c>
      <c r="AL23" s="154" t="str">
        <f>IF(animals!AS32&gt;0,animals!AS32,"")</f>
        <v/>
      </c>
      <c r="AM23" s="154" t="e">
        <f>IF(animals!#REF!&gt;0,animals!#REF!,"")</f>
        <v>#REF!</v>
      </c>
      <c r="AN23" s="154" t="str">
        <f>IF(animals!AS33&gt;0,animals!AS33,"")</f>
        <v/>
      </c>
      <c r="AO23" s="154" t="str">
        <f>IF(animals!AS34&gt;0,animals!AS34,"")</f>
        <v/>
      </c>
    </row>
    <row r="24" spans="1:41" x14ac:dyDescent="0.25">
      <c r="A24" s="165" t="str">
        <f t="shared" si="1"/>
        <v>Microhypsibius minimus</v>
      </c>
      <c r="B24" s="166" t="str">
        <f t="shared" si="1"/>
        <v>BOG.6.4</v>
      </c>
      <c r="C24" s="174">
        <f>animals!AT1</f>
        <v>23</v>
      </c>
      <c r="D24" s="153" t="str">
        <f>IF(animals!AU3&gt;0,animals!AU3,"")</f>
        <v/>
      </c>
      <c r="E24" s="154" t="e">
        <f>IF(animals!#REF!&gt;0,animals!#REF!,"")</f>
        <v>#REF!</v>
      </c>
      <c r="F24" s="154" t="e">
        <f>IF(animals!#REF!&gt;0,animals!#REF!,"")</f>
        <v>#REF!</v>
      </c>
      <c r="G24" s="154" t="str">
        <f>IF(animals!AU5&gt;0,animals!AU5,"")</f>
        <v/>
      </c>
      <c r="H24" s="154" t="str">
        <f>IF(animals!AU6&gt;0,animals!AU6,"")</f>
        <v/>
      </c>
      <c r="I24" s="154" t="str">
        <f>IF(animals!AU7&gt;0,animals!AU7,"")</f>
        <v/>
      </c>
      <c r="J24" s="155" t="e">
        <f>IF(animals!#REF!&gt;0,animals!#REF!,"")</f>
        <v>#REF!</v>
      </c>
      <c r="K24" s="155" t="str">
        <f>IF(animals!AU9&gt;0,animals!AU9,"")</f>
        <v/>
      </c>
      <c r="L24" s="154" t="str">
        <f>IF(animals!AU10&gt;0,animals!AU10,"")</f>
        <v/>
      </c>
      <c r="M24" s="154" t="str">
        <f>IF(animals!AU11&gt;0,animals!AU11,"")</f>
        <v/>
      </c>
      <c r="N24" s="154" t="str">
        <f>IF(animals!AU12&gt;0,animals!AU12,"")</f>
        <v/>
      </c>
      <c r="O24" s="154" t="e">
        <f>IF(animals!#REF!&gt;0,animals!#REF!,"")</f>
        <v>#REF!</v>
      </c>
      <c r="P24" s="154" t="str">
        <f>IF(animals!AU13&gt;0,animals!AU13,"")</f>
        <v/>
      </c>
      <c r="Q24" s="154" t="str">
        <f>IF(animals!AU14&gt;0,animals!AU14,"")</f>
        <v/>
      </c>
      <c r="R24" s="154" t="e">
        <f>IF(animals!#REF!&gt;0,animals!#REF!,"")</f>
        <v>#REF!</v>
      </c>
      <c r="S24" s="154" t="str">
        <f>IF(animals!AU16&gt;0,animals!AU16,"")</f>
        <v/>
      </c>
      <c r="T24" s="154" t="str">
        <f>IF(animals!AU17&gt;0,animals!AU17,"")</f>
        <v/>
      </c>
      <c r="U24" s="154" t="e">
        <f>IF(animals!#REF!&gt;0,animals!#REF!,"")</f>
        <v>#REF!</v>
      </c>
      <c r="V24" s="154" t="str">
        <f>IF(animals!AU18&gt;0,animals!AU18,"")</f>
        <v/>
      </c>
      <c r="W24" s="154" t="str">
        <f>IF(animals!AU19&gt;0,animals!AU19,"")</f>
        <v/>
      </c>
      <c r="X24" s="154" t="e">
        <f>IF(animals!#REF!&gt;0,animals!#REF!,"")</f>
        <v>#REF!</v>
      </c>
      <c r="Y24" s="154" t="str">
        <f>IF(animals!AU21&gt;0,animals!AU21,"")</f>
        <v/>
      </c>
      <c r="Z24" s="154" t="str">
        <f>IF(animals!AU22&gt;0,animals!AU22,"")</f>
        <v/>
      </c>
      <c r="AA24" s="154" t="e">
        <f>IF(animals!#REF!&gt;0,animals!#REF!,"")</f>
        <v>#REF!</v>
      </c>
      <c r="AB24" s="154" t="str">
        <f>IF(animals!AU23&gt;0,animals!AU23,"")</f>
        <v/>
      </c>
      <c r="AC24" s="154" t="str">
        <f>IF(animals!AU24&gt;0,animals!AU24,"")</f>
        <v/>
      </c>
      <c r="AD24" s="154" t="e">
        <f>IF(animals!#REF!&gt;0,animals!#REF!,"")</f>
        <v>#REF!</v>
      </c>
      <c r="AE24" s="154" t="str">
        <f>IF(animals!AU26&gt;0,animals!AU26,"")</f>
        <v/>
      </c>
      <c r="AF24" s="154" t="str">
        <f>IF(animals!AU27&gt;0,animals!AU27,"")</f>
        <v/>
      </c>
      <c r="AG24" s="154" t="e">
        <f>IF(animals!#REF!&gt;0,animals!#REF!,"")</f>
        <v>#REF!</v>
      </c>
      <c r="AH24" s="154" t="str">
        <f>IF(animals!AU28&gt;0,animals!AU28,"")</f>
        <v/>
      </c>
      <c r="AI24" s="154" t="str">
        <f>IF(animals!AU29&gt;0,animals!AU29,"")</f>
        <v/>
      </c>
      <c r="AJ24" s="154" t="e">
        <f>IF(animals!#REF!&gt;0,animals!#REF!,"")</f>
        <v>#REF!</v>
      </c>
      <c r="AK24" s="154" t="str">
        <f>IF(animals!AU31&gt;0,animals!AU31,"")</f>
        <v/>
      </c>
      <c r="AL24" s="154" t="str">
        <f>IF(animals!AU32&gt;0,animals!AU32,"")</f>
        <v/>
      </c>
      <c r="AM24" s="154" t="e">
        <f>IF(animals!#REF!&gt;0,animals!#REF!,"")</f>
        <v>#REF!</v>
      </c>
      <c r="AN24" s="154" t="str">
        <f>IF(animals!AU33&gt;0,animals!AU33,"")</f>
        <v/>
      </c>
      <c r="AO24" s="154" t="str">
        <f>IF(animals!AU34&gt;0,animals!AU34,"")</f>
        <v/>
      </c>
    </row>
    <row r="25" spans="1:41" x14ac:dyDescent="0.25">
      <c r="A25" s="165" t="str">
        <f t="shared" si="1"/>
        <v>Microhypsibius minimus</v>
      </c>
      <c r="B25" s="166" t="str">
        <f t="shared" si="1"/>
        <v>BOG.6.4</v>
      </c>
      <c r="C25" s="174">
        <f>animals!AV1</f>
        <v>24</v>
      </c>
      <c r="D25" s="153" t="str">
        <f>IF(animals!AW3&gt;0,animals!AW3,"")</f>
        <v/>
      </c>
      <c r="E25" s="154" t="e">
        <f>IF(animals!#REF!&gt;0,animals!#REF!,"")</f>
        <v>#REF!</v>
      </c>
      <c r="F25" s="154" t="e">
        <f>IF(animals!#REF!&gt;0,animals!#REF!,"")</f>
        <v>#REF!</v>
      </c>
      <c r="G25" s="154" t="str">
        <f>IF(animals!AW5&gt;0,animals!AW5,"")</f>
        <v/>
      </c>
      <c r="H25" s="154" t="str">
        <f>IF(animals!AW6&gt;0,animals!AW6,"")</f>
        <v/>
      </c>
      <c r="I25" s="154" t="str">
        <f>IF(animals!AW7&gt;0,animals!AW7,"")</f>
        <v/>
      </c>
      <c r="J25" s="155" t="e">
        <f>IF(animals!#REF!&gt;0,animals!#REF!,"")</f>
        <v>#REF!</v>
      </c>
      <c r="K25" s="155" t="str">
        <f>IF(animals!AW9&gt;0,animals!AW9,"")</f>
        <v/>
      </c>
      <c r="L25" s="154" t="str">
        <f>IF(animals!AW10&gt;0,animals!AW10,"")</f>
        <v/>
      </c>
      <c r="M25" s="154" t="str">
        <f>IF(animals!AW11&gt;0,animals!AW11,"")</f>
        <v/>
      </c>
      <c r="N25" s="154" t="str">
        <f>IF(animals!AW12&gt;0,animals!AW12,"")</f>
        <v/>
      </c>
      <c r="O25" s="154" t="e">
        <f>IF(animals!#REF!&gt;0,animals!#REF!,"")</f>
        <v>#REF!</v>
      </c>
      <c r="P25" s="154" t="str">
        <f>IF(animals!AW13&gt;0,animals!AW13,"")</f>
        <v/>
      </c>
      <c r="Q25" s="154" t="str">
        <f>IF(animals!AW14&gt;0,animals!AW14,"")</f>
        <v/>
      </c>
      <c r="R25" s="154" t="e">
        <f>IF(animals!#REF!&gt;0,animals!#REF!,"")</f>
        <v>#REF!</v>
      </c>
      <c r="S25" s="154" t="str">
        <f>IF(animals!AW16&gt;0,animals!AW16,"")</f>
        <v/>
      </c>
      <c r="T25" s="154" t="str">
        <f>IF(animals!AW17&gt;0,animals!AW17,"")</f>
        <v/>
      </c>
      <c r="U25" s="154" t="e">
        <f>IF(animals!#REF!&gt;0,animals!#REF!,"")</f>
        <v>#REF!</v>
      </c>
      <c r="V25" s="154" t="str">
        <f>IF(animals!AW18&gt;0,animals!AW18,"")</f>
        <v/>
      </c>
      <c r="W25" s="154" t="str">
        <f>IF(animals!AW19&gt;0,animals!AW19,"")</f>
        <v/>
      </c>
      <c r="X25" s="154" t="e">
        <f>IF(animals!#REF!&gt;0,animals!#REF!,"")</f>
        <v>#REF!</v>
      </c>
      <c r="Y25" s="154" t="str">
        <f>IF(animals!AW21&gt;0,animals!AW21,"")</f>
        <v/>
      </c>
      <c r="Z25" s="154" t="str">
        <f>IF(animals!AW22&gt;0,animals!AW22,"")</f>
        <v/>
      </c>
      <c r="AA25" s="154" t="e">
        <f>IF(animals!#REF!&gt;0,animals!#REF!,"")</f>
        <v>#REF!</v>
      </c>
      <c r="AB25" s="154" t="str">
        <f>IF(animals!AW23&gt;0,animals!AW23,"")</f>
        <v/>
      </c>
      <c r="AC25" s="154" t="str">
        <f>IF(animals!AW24&gt;0,animals!AW24,"")</f>
        <v/>
      </c>
      <c r="AD25" s="154" t="e">
        <f>IF(animals!#REF!&gt;0,animals!#REF!,"")</f>
        <v>#REF!</v>
      </c>
      <c r="AE25" s="154" t="str">
        <f>IF(animals!AW26&gt;0,animals!AW26,"")</f>
        <v/>
      </c>
      <c r="AF25" s="154" t="str">
        <f>IF(animals!AW27&gt;0,animals!AW27,"")</f>
        <v/>
      </c>
      <c r="AG25" s="154" t="e">
        <f>IF(animals!#REF!&gt;0,animals!#REF!,"")</f>
        <v>#REF!</v>
      </c>
      <c r="AH25" s="154" t="str">
        <f>IF(animals!AW28&gt;0,animals!AW28,"")</f>
        <v/>
      </c>
      <c r="AI25" s="154" t="str">
        <f>IF(animals!AW29&gt;0,animals!AW29,"")</f>
        <v/>
      </c>
      <c r="AJ25" s="154" t="e">
        <f>IF(animals!#REF!&gt;0,animals!#REF!,"")</f>
        <v>#REF!</v>
      </c>
      <c r="AK25" s="154" t="str">
        <f>IF(animals!AW31&gt;0,animals!AW31,"")</f>
        <v/>
      </c>
      <c r="AL25" s="154" t="str">
        <f>IF(animals!AW32&gt;0,animals!AW32,"")</f>
        <v/>
      </c>
      <c r="AM25" s="154" t="e">
        <f>IF(animals!#REF!&gt;0,animals!#REF!,"")</f>
        <v>#REF!</v>
      </c>
      <c r="AN25" s="154" t="str">
        <f>IF(animals!AW33&gt;0,animals!AW33,"")</f>
        <v/>
      </c>
      <c r="AO25" s="154" t="str">
        <f>IF(animals!AW34&gt;0,animals!AW34,"")</f>
        <v/>
      </c>
    </row>
    <row r="26" spans="1:41" x14ac:dyDescent="0.25">
      <c r="A26" s="165" t="str">
        <f t="shared" si="1"/>
        <v>Microhypsibius minimus</v>
      </c>
      <c r="B26" s="166" t="str">
        <f t="shared" si="1"/>
        <v>BOG.6.4</v>
      </c>
      <c r="C26" s="174">
        <f>animals!AX1</f>
        <v>25</v>
      </c>
      <c r="D26" s="153" t="str">
        <f>IF(animals!AY3&gt;0,animals!AY3,"")</f>
        <v/>
      </c>
      <c r="E26" s="154" t="e">
        <f>IF(animals!#REF!&gt;0,animals!#REF!,"")</f>
        <v>#REF!</v>
      </c>
      <c r="F26" s="154" t="e">
        <f>IF(animals!#REF!&gt;0,animals!#REF!,"")</f>
        <v>#REF!</v>
      </c>
      <c r="G26" s="154" t="str">
        <f>IF(animals!AY5&gt;0,animals!AY5,"")</f>
        <v/>
      </c>
      <c r="H26" s="154" t="str">
        <f>IF(animals!AY6&gt;0,animals!AY6,"")</f>
        <v/>
      </c>
      <c r="I26" s="154" t="str">
        <f>IF(animals!AY7&gt;0,animals!AY7,"")</f>
        <v/>
      </c>
      <c r="J26" s="155" t="e">
        <f>IF(animals!#REF!&gt;0,animals!#REF!,"")</f>
        <v>#REF!</v>
      </c>
      <c r="K26" s="155" t="str">
        <f>IF(animals!AY9&gt;0,animals!AY9,"")</f>
        <v/>
      </c>
      <c r="L26" s="154" t="str">
        <f>IF(animals!AY10&gt;0,animals!AY10,"")</f>
        <v/>
      </c>
      <c r="M26" s="154" t="str">
        <f>IF(animals!AY11&gt;0,animals!AY11,"")</f>
        <v/>
      </c>
      <c r="N26" s="154" t="str">
        <f>IF(animals!AY12&gt;0,animals!AY12,"")</f>
        <v/>
      </c>
      <c r="O26" s="154" t="e">
        <f>IF(animals!#REF!&gt;0,animals!#REF!,"")</f>
        <v>#REF!</v>
      </c>
      <c r="P26" s="154" t="str">
        <f>IF(animals!AY13&gt;0,animals!AY13,"")</f>
        <v/>
      </c>
      <c r="Q26" s="154" t="str">
        <f>IF(animals!AY14&gt;0,animals!AY14,"")</f>
        <v/>
      </c>
      <c r="R26" s="154" t="e">
        <f>IF(animals!#REF!&gt;0,animals!#REF!,"")</f>
        <v>#REF!</v>
      </c>
      <c r="S26" s="154" t="str">
        <f>IF(animals!AY16&gt;0,animals!AY16,"")</f>
        <v/>
      </c>
      <c r="T26" s="154" t="str">
        <f>IF(animals!AY17&gt;0,animals!AY17,"")</f>
        <v/>
      </c>
      <c r="U26" s="154" t="e">
        <f>IF(animals!#REF!&gt;0,animals!#REF!,"")</f>
        <v>#REF!</v>
      </c>
      <c r="V26" s="154" t="str">
        <f>IF(animals!AY18&gt;0,animals!AY18,"")</f>
        <v/>
      </c>
      <c r="W26" s="154" t="str">
        <f>IF(animals!AY19&gt;0,animals!AY19,"")</f>
        <v/>
      </c>
      <c r="X26" s="154" t="e">
        <f>IF(animals!#REF!&gt;0,animals!#REF!,"")</f>
        <v>#REF!</v>
      </c>
      <c r="Y26" s="154" t="str">
        <f>IF(animals!AY21&gt;0,animals!AY21,"")</f>
        <v/>
      </c>
      <c r="Z26" s="154" t="str">
        <f>IF(animals!AY22&gt;0,animals!AY22,"")</f>
        <v/>
      </c>
      <c r="AA26" s="154" t="e">
        <f>IF(animals!#REF!&gt;0,animals!#REF!,"")</f>
        <v>#REF!</v>
      </c>
      <c r="AB26" s="154" t="str">
        <f>IF(animals!AY23&gt;0,animals!AY23,"")</f>
        <v/>
      </c>
      <c r="AC26" s="154" t="str">
        <f>IF(animals!AY24&gt;0,animals!AY24,"")</f>
        <v/>
      </c>
      <c r="AD26" s="154" t="e">
        <f>IF(animals!#REF!&gt;0,animals!#REF!,"")</f>
        <v>#REF!</v>
      </c>
      <c r="AE26" s="154" t="str">
        <f>IF(animals!AY26&gt;0,animals!AY26,"")</f>
        <v/>
      </c>
      <c r="AF26" s="154" t="str">
        <f>IF(animals!AY27&gt;0,animals!AY27,"")</f>
        <v/>
      </c>
      <c r="AG26" s="154" t="e">
        <f>IF(animals!#REF!&gt;0,animals!#REF!,"")</f>
        <v>#REF!</v>
      </c>
      <c r="AH26" s="154" t="str">
        <f>IF(animals!AY28&gt;0,animals!AY28,"")</f>
        <v/>
      </c>
      <c r="AI26" s="154" t="str">
        <f>IF(animals!AY29&gt;0,animals!AY29,"")</f>
        <v/>
      </c>
      <c r="AJ26" s="154" t="e">
        <f>IF(animals!#REF!&gt;0,animals!#REF!,"")</f>
        <v>#REF!</v>
      </c>
      <c r="AK26" s="154" t="str">
        <f>IF(animals!AY31&gt;0,animals!AY31,"")</f>
        <v/>
      </c>
      <c r="AL26" s="154" t="str">
        <f>IF(animals!AY32&gt;0,animals!AY32,"")</f>
        <v/>
      </c>
      <c r="AM26" s="154" t="e">
        <f>IF(animals!#REF!&gt;0,animals!#REF!,"")</f>
        <v>#REF!</v>
      </c>
      <c r="AN26" s="154" t="str">
        <f>IF(animals!AY33&gt;0,animals!AY33,"")</f>
        <v/>
      </c>
      <c r="AO26" s="154" t="str">
        <f>IF(animals!AY34&gt;0,animals!AY34,"")</f>
        <v/>
      </c>
    </row>
    <row r="27" spans="1:41" x14ac:dyDescent="0.25">
      <c r="A27" s="165" t="str">
        <f t="shared" si="1"/>
        <v>Microhypsibius minimus</v>
      </c>
      <c r="B27" s="166" t="str">
        <f t="shared" si="1"/>
        <v>BOG.6.4</v>
      </c>
      <c r="C27" s="174">
        <f>animals!AZ1</f>
        <v>26</v>
      </c>
      <c r="D27" s="153" t="str">
        <f>IF(animals!BA3&gt;0,animals!BA3,"")</f>
        <v/>
      </c>
      <c r="E27" s="154" t="e">
        <f>IF(animals!#REF!&gt;0,animals!#REF!,"")</f>
        <v>#REF!</v>
      </c>
      <c r="F27" s="154" t="e">
        <f>IF(animals!#REF!&gt;0,animals!#REF!,"")</f>
        <v>#REF!</v>
      </c>
      <c r="G27" s="154" t="str">
        <f>IF(animals!BA5&gt;0,animals!BA5,"")</f>
        <v/>
      </c>
      <c r="H27" s="154" t="str">
        <f>IF(animals!BA6&gt;0,animals!BA6,"")</f>
        <v/>
      </c>
      <c r="I27" s="154" t="str">
        <f>IF(animals!BA7&gt;0,animals!BA7,"")</f>
        <v/>
      </c>
      <c r="J27" s="155" t="e">
        <f>IF(animals!#REF!&gt;0,animals!#REF!,"")</f>
        <v>#REF!</v>
      </c>
      <c r="K27" s="155" t="str">
        <f>IF(animals!BA9&gt;0,animals!BA9,"")</f>
        <v/>
      </c>
      <c r="L27" s="154" t="str">
        <f>IF(animals!BA10&gt;0,animals!BA10,"")</f>
        <v/>
      </c>
      <c r="M27" s="154" t="str">
        <f>IF(animals!BA11&gt;0,animals!BA11,"")</f>
        <v/>
      </c>
      <c r="N27" s="154" t="str">
        <f>IF(animals!BA12&gt;0,animals!BA12,"")</f>
        <v/>
      </c>
      <c r="O27" s="154" t="e">
        <f>IF(animals!#REF!&gt;0,animals!#REF!,"")</f>
        <v>#REF!</v>
      </c>
      <c r="P27" s="154" t="str">
        <f>IF(animals!BA13&gt;0,animals!BA13,"")</f>
        <v/>
      </c>
      <c r="Q27" s="154" t="str">
        <f>IF(animals!BA14&gt;0,animals!BA14,"")</f>
        <v/>
      </c>
      <c r="R27" s="154" t="e">
        <f>IF(animals!#REF!&gt;0,animals!#REF!,"")</f>
        <v>#REF!</v>
      </c>
      <c r="S27" s="154" t="str">
        <f>IF(animals!BA16&gt;0,animals!BA16,"")</f>
        <v/>
      </c>
      <c r="T27" s="154" t="str">
        <f>IF(animals!BA17&gt;0,animals!BA17,"")</f>
        <v/>
      </c>
      <c r="U27" s="154" t="e">
        <f>IF(animals!#REF!&gt;0,animals!#REF!,"")</f>
        <v>#REF!</v>
      </c>
      <c r="V27" s="154" t="str">
        <f>IF(animals!BA18&gt;0,animals!BA18,"")</f>
        <v/>
      </c>
      <c r="W27" s="154" t="str">
        <f>IF(animals!BA19&gt;0,animals!BA19,"")</f>
        <v/>
      </c>
      <c r="X27" s="154" t="e">
        <f>IF(animals!#REF!&gt;0,animals!#REF!,"")</f>
        <v>#REF!</v>
      </c>
      <c r="Y27" s="154" t="str">
        <f>IF(animals!BA21&gt;0,animals!BA21,"")</f>
        <v/>
      </c>
      <c r="Z27" s="154" t="str">
        <f>IF(animals!BA22&gt;0,animals!BA22,"")</f>
        <v/>
      </c>
      <c r="AA27" s="154" t="e">
        <f>IF(animals!#REF!&gt;0,animals!#REF!,"")</f>
        <v>#REF!</v>
      </c>
      <c r="AB27" s="154" t="str">
        <f>IF(animals!BA23&gt;0,animals!BA23,"")</f>
        <v/>
      </c>
      <c r="AC27" s="154" t="str">
        <f>IF(animals!BA24&gt;0,animals!BA24,"")</f>
        <v/>
      </c>
      <c r="AD27" s="154" t="e">
        <f>IF(animals!#REF!&gt;0,animals!#REF!,"")</f>
        <v>#REF!</v>
      </c>
      <c r="AE27" s="154" t="str">
        <f>IF(animals!BA26&gt;0,animals!BA26,"")</f>
        <v/>
      </c>
      <c r="AF27" s="154" t="str">
        <f>IF(animals!BA27&gt;0,animals!BA27,"")</f>
        <v/>
      </c>
      <c r="AG27" s="154" t="e">
        <f>IF(animals!#REF!&gt;0,animals!#REF!,"")</f>
        <v>#REF!</v>
      </c>
      <c r="AH27" s="154" t="str">
        <f>IF(animals!BA28&gt;0,animals!BA28,"")</f>
        <v/>
      </c>
      <c r="AI27" s="154" t="str">
        <f>IF(animals!BA29&gt;0,animals!BA29,"")</f>
        <v/>
      </c>
      <c r="AJ27" s="154" t="e">
        <f>IF(animals!#REF!&gt;0,animals!#REF!,"")</f>
        <v>#REF!</v>
      </c>
      <c r="AK27" s="154" t="str">
        <f>IF(animals!BA31&gt;0,animals!BA31,"")</f>
        <v/>
      </c>
      <c r="AL27" s="154" t="str">
        <f>IF(animals!BA32&gt;0,animals!BA32,"")</f>
        <v/>
      </c>
      <c r="AM27" s="154" t="e">
        <f>IF(animals!#REF!&gt;0,animals!#REF!,"")</f>
        <v>#REF!</v>
      </c>
      <c r="AN27" s="154" t="str">
        <f>IF(animals!BA33&gt;0,animals!BA33,"")</f>
        <v/>
      </c>
      <c r="AO27" s="154" t="str">
        <f>IF(animals!BA34&gt;0,animals!BA34,"")</f>
        <v/>
      </c>
    </row>
    <row r="28" spans="1:41" x14ac:dyDescent="0.25">
      <c r="A28" s="165" t="str">
        <f t="shared" si="1"/>
        <v>Microhypsibius minimus</v>
      </c>
      <c r="B28" s="166" t="str">
        <f t="shared" si="1"/>
        <v>BOG.6.4</v>
      </c>
      <c r="C28" s="174">
        <f>animals!BB1</f>
        <v>27</v>
      </c>
      <c r="D28" s="153" t="str">
        <f>IF(animals!BC3&gt;0,animals!BC3,"")</f>
        <v/>
      </c>
      <c r="E28" s="154" t="e">
        <f>IF(animals!#REF!&gt;0,animals!#REF!,"")</f>
        <v>#REF!</v>
      </c>
      <c r="F28" s="154" t="e">
        <f>IF(animals!#REF!&gt;0,animals!#REF!,"")</f>
        <v>#REF!</v>
      </c>
      <c r="G28" s="154" t="str">
        <f>IF(animals!BC5&gt;0,animals!BC5,"")</f>
        <v/>
      </c>
      <c r="H28" s="154" t="str">
        <f>IF(animals!BC6&gt;0,animals!BC6,"")</f>
        <v/>
      </c>
      <c r="I28" s="154" t="str">
        <f>IF(animals!BC7&gt;0,animals!BC7,"")</f>
        <v/>
      </c>
      <c r="J28" s="155" t="e">
        <f>IF(animals!#REF!&gt;0,animals!#REF!,"")</f>
        <v>#REF!</v>
      </c>
      <c r="K28" s="155" t="str">
        <f>IF(animals!BC9&gt;0,animals!BC9,"")</f>
        <v/>
      </c>
      <c r="L28" s="154" t="str">
        <f>IF(animals!BC10&gt;0,animals!BC10,"")</f>
        <v/>
      </c>
      <c r="M28" s="154" t="str">
        <f>IF(animals!BC11&gt;0,animals!BC11,"")</f>
        <v/>
      </c>
      <c r="N28" s="154" t="str">
        <f>IF(animals!BC12&gt;0,animals!BC12,"")</f>
        <v/>
      </c>
      <c r="O28" s="154" t="e">
        <f>IF(animals!#REF!&gt;0,animals!#REF!,"")</f>
        <v>#REF!</v>
      </c>
      <c r="P28" s="154" t="str">
        <f>IF(animals!BC13&gt;0,animals!BC13,"")</f>
        <v/>
      </c>
      <c r="Q28" s="154" t="str">
        <f>IF(animals!BC14&gt;0,animals!BC14,"")</f>
        <v/>
      </c>
      <c r="R28" s="154" t="e">
        <f>IF(animals!#REF!&gt;0,animals!#REF!,"")</f>
        <v>#REF!</v>
      </c>
      <c r="S28" s="154" t="str">
        <f>IF(animals!BC16&gt;0,animals!BC16,"")</f>
        <v/>
      </c>
      <c r="T28" s="154" t="str">
        <f>IF(animals!BC17&gt;0,animals!BC17,"")</f>
        <v/>
      </c>
      <c r="U28" s="154" t="e">
        <f>IF(animals!#REF!&gt;0,animals!#REF!,"")</f>
        <v>#REF!</v>
      </c>
      <c r="V28" s="154" t="str">
        <f>IF(animals!BC18&gt;0,animals!BC18,"")</f>
        <v/>
      </c>
      <c r="W28" s="154" t="str">
        <f>IF(animals!BC19&gt;0,animals!BC19,"")</f>
        <v/>
      </c>
      <c r="X28" s="154" t="e">
        <f>IF(animals!#REF!&gt;0,animals!#REF!,"")</f>
        <v>#REF!</v>
      </c>
      <c r="Y28" s="154" t="str">
        <f>IF(animals!BC21&gt;0,animals!BC21,"")</f>
        <v/>
      </c>
      <c r="Z28" s="154" t="str">
        <f>IF(animals!BC22&gt;0,animals!BC22,"")</f>
        <v/>
      </c>
      <c r="AA28" s="154" t="e">
        <f>IF(animals!#REF!&gt;0,animals!#REF!,"")</f>
        <v>#REF!</v>
      </c>
      <c r="AB28" s="154" t="str">
        <f>IF(animals!BC23&gt;0,animals!BC23,"")</f>
        <v/>
      </c>
      <c r="AC28" s="154" t="str">
        <f>IF(animals!BC24&gt;0,animals!BC24,"")</f>
        <v/>
      </c>
      <c r="AD28" s="154" t="e">
        <f>IF(animals!#REF!&gt;0,animals!#REF!,"")</f>
        <v>#REF!</v>
      </c>
      <c r="AE28" s="154" t="str">
        <f>IF(animals!BC26&gt;0,animals!BC26,"")</f>
        <v/>
      </c>
      <c r="AF28" s="154" t="str">
        <f>IF(animals!BC27&gt;0,animals!BC27,"")</f>
        <v/>
      </c>
      <c r="AG28" s="154" t="e">
        <f>IF(animals!#REF!&gt;0,animals!#REF!,"")</f>
        <v>#REF!</v>
      </c>
      <c r="AH28" s="154" t="str">
        <f>IF(animals!BC28&gt;0,animals!BC28,"")</f>
        <v/>
      </c>
      <c r="AI28" s="154" t="str">
        <f>IF(animals!BC29&gt;0,animals!BC29,"")</f>
        <v/>
      </c>
      <c r="AJ28" s="154" t="e">
        <f>IF(animals!#REF!&gt;0,animals!#REF!,"")</f>
        <v>#REF!</v>
      </c>
      <c r="AK28" s="154" t="str">
        <f>IF(animals!BC31&gt;0,animals!BC31,"")</f>
        <v/>
      </c>
      <c r="AL28" s="154" t="str">
        <f>IF(animals!BC32&gt;0,animals!BC32,"")</f>
        <v/>
      </c>
      <c r="AM28" s="154" t="e">
        <f>IF(animals!#REF!&gt;0,animals!#REF!,"")</f>
        <v>#REF!</v>
      </c>
      <c r="AN28" s="154" t="str">
        <f>IF(animals!BC33&gt;0,animals!BC33,"")</f>
        <v/>
      </c>
      <c r="AO28" s="154" t="str">
        <f>IF(animals!BC34&gt;0,animals!BC34,"")</f>
        <v/>
      </c>
    </row>
    <row r="29" spans="1:41" x14ac:dyDescent="0.25">
      <c r="A29" s="165" t="str">
        <f t="shared" si="1"/>
        <v>Microhypsibius minimus</v>
      </c>
      <c r="B29" s="166" t="str">
        <f t="shared" si="1"/>
        <v>BOG.6.4</v>
      </c>
      <c r="C29" s="174">
        <f>animals!BD1</f>
        <v>28</v>
      </c>
      <c r="D29" s="153" t="str">
        <f>IF(animals!BE3&gt;0,animals!BE3,"")</f>
        <v/>
      </c>
      <c r="E29" s="154" t="e">
        <f>IF(animals!#REF!&gt;0,animals!#REF!,"")</f>
        <v>#REF!</v>
      </c>
      <c r="F29" s="154" t="e">
        <f>IF(animals!#REF!&gt;0,animals!#REF!,"")</f>
        <v>#REF!</v>
      </c>
      <c r="G29" s="154" t="str">
        <f>IF(animals!BE5&gt;0,animals!BE5,"")</f>
        <v/>
      </c>
      <c r="H29" s="154" t="str">
        <f>IF(animals!BE6&gt;0,animals!BE6,"")</f>
        <v/>
      </c>
      <c r="I29" s="154" t="str">
        <f>IF(animals!BE7&gt;0,animals!BE7,"")</f>
        <v/>
      </c>
      <c r="J29" s="155" t="e">
        <f>IF(animals!#REF!&gt;0,animals!#REF!,"")</f>
        <v>#REF!</v>
      </c>
      <c r="K29" s="155" t="str">
        <f>IF(animals!BE9&gt;0,animals!BE9,"")</f>
        <v/>
      </c>
      <c r="L29" s="154" t="str">
        <f>IF(animals!BE10&gt;0,animals!BE10,"")</f>
        <v/>
      </c>
      <c r="M29" s="154" t="str">
        <f>IF(animals!BE11&gt;0,animals!BE11,"")</f>
        <v/>
      </c>
      <c r="N29" s="154" t="str">
        <f>IF(animals!BE12&gt;0,animals!BE12,"")</f>
        <v/>
      </c>
      <c r="O29" s="154" t="e">
        <f>IF(animals!#REF!&gt;0,animals!#REF!,"")</f>
        <v>#REF!</v>
      </c>
      <c r="P29" s="154" t="str">
        <f>IF(animals!BE13&gt;0,animals!BE13,"")</f>
        <v/>
      </c>
      <c r="Q29" s="154" t="str">
        <f>IF(animals!BE14&gt;0,animals!BE14,"")</f>
        <v/>
      </c>
      <c r="R29" s="154" t="e">
        <f>IF(animals!#REF!&gt;0,animals!#REF!,"")</f>
        <v>#REF!</v>
      </c>
      <c r="S29" s="154" t="str">
        <f>IF(animals!BE16&gt;0,animals!BE16,"")</f>
        <v/>
      </c>
      <c r="T29" s="154" t="str">
        <f>IF(animals!BE17&gt;0,animals!BE17,"")</f>
        <v/>
      </c>
      <c r="U29" s="154" t="e">
        <f>IF(animals!#REF!&gt;0,animals!#REF!,"")</f>
        <v>#REF!</v>
      </c>
      <c r="V29" s="154" t="str">
        <f>IF(animals!BE18&gt;0,animals!BE18,"")</f>
        <v/>
      </c>
      <c r="W29" s="154" t="str">
        <f>IF(animals!BE19&gt;0,animals!BE19,"")</f>
        <v/>
      </c>
      <c r="X29" s="154" t="e">
        <f>IF(animals!#REF!&gt;0,animals!#REF!,"")</f>
        <v>#REF!</v>
      </c>
      <c r="Y29" s="154" t="str">
        <f>IF(animals!BE21&gt;0,animals!BE21,"")</f>
        <v/>
      </c>
      <c r="Z29" s="154" t="str">
        <f>IF(animals!BE22&gt;0,animals!BE22,"")</f>
        <v/>
      </c>
      <c r="AA29" s="154" t="e">
        <f>IF(animals!#REF!&gt;0,animals!#REF!,"")</f>
        <v>#REF!</v>
      </c>
      <c r="AB29" s="154" t="str">
        <f>IF(animals!BE23&gt;0,animals!BE23,"")</f>
        <v/>
      </c>
      <c r="AC29" s="154" t="str">
        <f>IF(animals!BE24&gt;0,animals!BE24,"")</f>
        <v/>
      </c>
      <c r="AD29" s="154" t="e">
        <f>IF(animals!#REF!&gt;0,animals!#REF!,"")</f>
        <v>#REF!</v>
      </c>
      <c r="AE29" s="154" t="str">
        <f>IF(animals!BE26&gt;0,animals!BE26,"")</f>
        <v/>
      </c>
      <c r="AF29" s="154" t="str">
        <f>IF(animals!BE27&gt;0,animals!BE27,"")</f>
        <v/>
      </c>
      <c r="AG29" s="154" t="e">
        <f>IF(animals!#REF!&gt;0,animals!#REF!,"")</f>
        <v>#REF!</v>
      </c>
      <c r="AH29" s="154" t="str">
        <f>IF(animals!BE28&gt;0,animals!BE28,"")</f>
        <v/>
      </c>
      <c r="AI29" s="154" t="str">
        <f>IF(animals!BE29&gt;0,animals!BE29,"")</f>
        <v/>
      </c>
      <c r="AJ29" s="154" t="e">
        <f>IF(animals!#REF!&gt;0,animals!#REF!,"")</f>
        <v>#REF!</v>
      </c>
      <c r="AK29" s="154" t="str">
        <f>IF(animals!BE31&gt;0,animals!BE31,"")</f>
        <v/>
      </c>
      <c r="AL29" s="154" t="str">
        <f>IF(animals!BE32&gt;0,animals!BE32,"")</f>
        <v/>
      </c>
      <c r="AM29" s="154" t="e">
        <f>IF(animals!#REF!&gt;0,animals!#REF!,"")</f>
        <v>#REF!</v>
      </c>
      <c r="AN29" s="154" t="str">
        <f>IF(animals!BE33&gt;0,animals!BE33,"")</f>
        <v/>
      </c>
      <c r="AO29" s="154" t="str">
        <f>IF(animals!BE34&gt;0,animals!BE34,"")</f>
        <v/>
      </c>
    </row>
    <row r="30" spans="1:41" x14ac:dyDescent="0.25">
      <c r="A30" s="165" t="str">
        <f t="shared" si="1"/>
        <v>Microhypsibius minimus</v>
      </c>
      <c r="B30" s="166" t="str">
        <f t="shared" si="1"/>
        <v>BOG.6.4</v>
      </c>
      <c r="C30" s="174">
        <f>animals!BF1</f>
        <v>29</v>
      </c>
      <c r="D30" s="153" t="str">
        <f>IF(animals!BG3&gt;0,animals!BG3,"")</f>
        <v/>
      </c>
      <c r="E30" s="154" t="e">
        <f>IF(animals!#REF!&gt;0,animals!#REF!,"")</f>
        <v>#REF!</v>
      </c>
      <c r="F30" s="154" t="e">
        <f>IF(animals!#REF!&gt;0,animals!#REF!,"")</f>
        <v>#REF!</v>
      </c>
      <c r="G30" s="154" t="str">
        <f>IF(animals!BG5&gt;0,animals!BG5,"")</f>
        <v/>
      </c>
      <c r="H30" s="154" t="str">
        <f>IF(animals!BG6&gt;0,animals!BG6,"")</f>
        <v/>
      </c>
      <c r="I30" s="154" t="str">
        <f>IF(animals!BG7&gt;0,animals!BG7,"")</f>
        <v/>
      </c>
      <c r="J30" s="155" t="e">
        <f>IF(animals!#REF!&gt;0,animals!#REF!,"")</f>
        <v>#REF!</v>
      </c>
      <c r="K30" s="155" t="str">
        <f>IF(animals!BG9&gt;0,animals!BG9,"")</f>
        <v/>
      </c>
      <c r="L30" s="154" t="str">
        <f>IF(animals!BG10&gt;0,animals!BG10,"")</f>
        <v/>
      </c>
      <c r="M30" s="154" t="str">
        <f>IF(animals!BG11&gt;0,animals!BG11,"")</f>
        <v/>
      </c>
      <c r="N30" s="154" t="str">
        <f>IF(animals!BG12&gt;0,animals!BG12,"")</f>
        <v/>
      </c>
      <c r="O30" s="154" t="e">
        <f>IF(animals!#REF!&gt;0,animals!#REF!,"")</f>
        <v>#REF!</v>
      </c>
      <c r="P30" s="154" t="str">
        <f>IF(animals!BG13&gt;0,animals!BG13,"")</f>
        <v/>
      </c>
      <c r="Q30" s="154" t="str">
        <f>IF(animals!BG14&gt;0,animals!BG14,"")</f>
        <v/>
      </c>
      <c r="R30" s="154" t="e">
        <f>IF(animals!#REF!&gt;0,animals!#REF!,"")</f>
        <v>#REF!</v>
      </c>
      <c r="S30" s="154" t="str">
        <f>IF(animals!BG16&gt;0,animals!BG16,"")</f>
        <v/>
      </c>
      <c r="T30" s="154" t="str">
        <f>IF(animals!BG17&gt;0,animals!BG17,"")</f>
        <v/>
      </c>
      <c r="U30" s="154" t="e">
        <f>IF(animals!#REF!&gt;0,animals!#REF!,"")</f>
        <v>#REF!</v>
      </c>
      <c r="V30" s="154" t="str">
        <f>IF(animals!BG18&gt;0,animals!BG18,"")</f>
        <v/>
      </c>
      <c r="W30" s="154" t="str">
        <f>IF(animals!BG19&gt;0,animals!BG19,"")</f>
        <v/>
      </c>
      <c r="X30" s="154" t="e">
        <f>IF(animals!#REF!&gt;0,animals!#REF!,"")</f>
        <v>#REF!</v>
      </c>
      <c r="Y30" s="154" t="str">
        <f>IF(animals!BG21&gt;0,animals!BG21,"")</f>
        <v/>
      </c>
      <c r="Z30" s="154" t="str">
        <f>IF(animals!BG22&gt;0,animals!BG22,"")</f>
        <v/>
      </c>
      <c r="AA30" s="154" t="e">
        <f>IF(animals!#REF!&gt;0,animals!#REF!,"")</f>
        <v>#REF!</v>
      </c>
      <c r="AB30" s="154" t="str">
        <f>IF(animals!BG23&gt;0,animals!BG23,"")</f>
        <v/>
      </c>
      <c r="AC30" s="154" t="str">
        <f>IF(animals!BG24&gt;0,animals!BG24,"")</f>
        <v/>
      </c>
      <c r="AD30" s="154" t="e">
        <f>IF(animals!#REF!&gt;0,animals!#REF!,"")</f>
        <v>#REF!</v>
      </c>
      <c r="AE30" s="154" t="str">
        <f>IF(animals!BG26&gt;0,animals!BG26,"")</f>
        <v/>
      </c>
      <c r="AF30" s="154" t="str">
        <f>IF(animals!BG27&gt;0,animals!BG27,"")</f>
        <v/>
      </c>
      <c r="AG30" s="154" t="e">
        <f>IF(animals!#REF!&gt;0,animals!#REF!,"")</f>
        <v>#REF!</v>
      </c>
      <c r="AH30" s="154" t="str">
        <f>IF(animals!BG28&gt;0,animals!BG28,"")</f>
        <v/>
      </c>
      <c r="AI30" s="154" t="str">
        <f>IF(animals!BG29&gt;0,animals!BG29,"")</f>
        <v/>
      </c>
      <c r="AJ30" s="154" t="e">
        <f>IF(animals!#REF!&gt;0,animals!#REF!,"")</f>
        <v>#REF!</v>
      </c>
      <c r="AK30" s="154" t="str">
        <f>IF(animals!BG31&gt;0,animals!BG31,"")</f>
        <v/>
      </c>
      <c r="AL30" s="154" t="str">
        <f>IF(animals!BG32&gt;0,animals!BG32,"")</f>
        <v/>
      </c>
      <c r="AM30" s="154" t="e">
        <f>IF(animals!#REF!&gt;0,animals!#REF!,"")</f>
        <v>#REF!</v>
      </c>
      <c r="AN30" s="154" t="str">
        <f>IF(animals!BG33&gt;0,animals!BG33,"")</f>
        <v/>
      </c>
      <c r="AO30" s="154" t="str">
        <f>IF(animals!BG34&gt;0,animals!BG34,"")</f>
        <v/>
      </c>
    </row>
    <row r="31" spans="1:41" x14ac:dyDescent="0.25">
      <c r="A31" s="165" t="str">
        <f t="shared" si="1"/>
        <v>Microhypsibius minimus</v>
      </c>
      <c r="B31" s="166" t="str">
        <f t="shared" si="1"/>
        <v>BOG.6.4</v>
      </c>
      <c r="C31" s="174">
        <f>animals!BH1</f>
        <v>30</v>
      </c>
      <c r="D31" s="153" t="str">
        <f>IF(animals!BI3&gt;0,animals!BI3,"")</f>
        <v/>
      </c>
      <c r="E31" s="154" t="e">
        <f>IF(animals!#REF!&gt;0,animals!#REF!,"")</f>
        <v>#REF!</v>
      </c>
      <c r="F31" s="154" t="e">
        <f>IF(animals!#REF!&gt;0,animals!#REF!,"")</f>
        <v>#REF!</v>
      </c>
      <c r="G31" s="154" t="str">
        <f>IF(animals!BI5&gt;0,animals!BI5,"")</f>
        <v/>
      </c>
      <c r="H31" s="154" t="str">
        <f>IF(animals!BI6&gt;0,animals!BI6,"")</f>
        <v/>
      </c>
      <c r="I31" s="154" t="str">
        <f>IF(animals!BI7&gt;0,animals!BI7,"")</f>
        <v/>
      </c>
      <c r="J31" s="155" t="e">
        <f>IF(animals!#REF!&gt;0,animals!#REF!,"")</f>
        <v>#REF!</v>
      </c>
      <c r="K31" s="155" t="str">
        <f>IF(animals!BI9&gt;0,animals!BI9,"")</f>
        <v/>
      </c>
      <c r="L31" s="154" t="str">
        <f>IF(animals!BI10&gt;0,animals!BI10,"")</f>
        <v/>
      </c>
      <c r="M31" s="154" t="str">
        <f>IF(animals!BI11&gt;0,animals!BI11,"")</f>
        <v/>
      </c>
      <c r="N31" s="154" t="str">
        <f>IF(animals!BI12&gt;0,animals!BI12,"")</f>
        <v/>
      </c>
      <c r="O31" s="154" t="e">
        <f>IF(animals!#REF!&gt;0,animals!#REF!,"")</f>
        <v>#REF!</v>
      </c>
      <c r="P31" s="154" t="str">
        <f>IF(animals!BI13&gt;0,animals!BI13,"")</f>
        <v/>
      </c>
      <c r="Q31" s="154" t="str">
        <f>IF(animals!BI14&gt;0,animals!BI14,"")</f>
        <v/>
      </c>
      <c r="R31" s="154" t="e">
        <f>IF(animals!#REF!&gt;0,animals!#REF!,"")</f>
        <v>#REF!</v>
      </c>
      <c r="S31" s="154" t="str">
        <f>IF(animals!BI16&gt;0,animals!BI16,"")</f>
        <v/>
      </c>
      <c r="T31" s="154" t="str">
        <f>IF(animals!BI17&gt;0,animals!BI17,"")</f>
        <v/>
      </c>
      <c r="U31" s="154" t="e">
        <f>IF(animals!#REF!&gt;0,animals!#REF!,"")</f>
        <v>#REF!</v>
      </c>
      <c r="V31" s="154" t="str">
        <f>IF(animals!BI18&gt;0,animals!BI18,"")</f>
        <v/>
      </c>
      <c r="W31" s="154" t="str">
        <f>IF(animals!BI19&gt;0,animals!BI19,"")</f>
        <v/>
      </c>
      <c r="X31" s="154" t="e">
        <f>IF(animals!#REF!&gt;0,animals!#REF!,"")</f>
        <v>#REF!</v>
      </c>
      <c r="Y31" s="154" t="str">
        <f>IF(animals!BI21&gt;0,animals!BI21,"")</f>
        <v/>
      </c>
      <c r="Z31" s="154" t="str">
        <f>IF(animals!BI22&gt;0,animals!BI22,"")</f>
        <v/>
      </c>
      <c r="AA31" s="154" t="e">
        <f>IF(animals!#REF!&gt;0,animals!#REF!,"")</f>
        <v>#REF!</v>
      </c>
      <c r="AB31" s="154" t="str">
        <f>IF(animals!BI23&gt;0,animals!BI23,"")</f>
        <v/>
      </c>
      <c r="AC31" s="154" t="str">
        <f>IF(animals!BI24&gt;0,animals!BI24,"")</f>
        <v/>
      </c>
      <c r="AD31" s="154" t="e">
        <f>IF(animals!#REF!&gt;0,animals!#REF!,"")</f>
        <v>#REF!</v>
      </c>
      <c r="AE31" s="154" t="str">
        <f>IF(animals!BI26&gt;0,animals!BI26,"")</f>
        <v/>
      </c>
      <c r="AF31" s="154" t="str">
        <f>IF(animals!BI27&gt;0,animals!BI27,"")</f>
        <v/>
      </c>
      <c r="AG31" s="154" t="e">
        <f>IF(animals!#REF!&gt;0,animals!#REF!,"")</f>
        <v>#REF!</v>
      </c>
      <c r="AH31" s="154" t="str">
        <f>IF(animals!BI28&gt;0,animals!BI28,"")</f>
        <v/>
      </c>
      <c r="AI31" s="154" t="str">
        <f>IF(animals!BI29&gt;0,animals!BI29,"")</f>
        <v/>
      </c>
      <c r="AJ31" s="154" t="e">
        <f>IF(animals!#REF!&gt;0,animals!#REF!,"")</f>
        <v>#REF!</v>
      </c>
      <c r="AK31" s="154" t="str">
        <f>IF(animals!BI31&gt;0,animals!BI31,"")</f>
        <v/>
      </c>
      <c r="AL31" s="154" t="str">
        <f>IF(animals!BI32&gt;0,animals!BI32,"")</f>
        <v/>
      </c>
      <c r="AM31" s="154" t="e">
        <f>IF(animals!#REF!&gt;0,animals!#REF!,"")</f>
        <v>#REF!</v>
      </c>
      <c r="AN31" s="154" t="str">
        <f>IF(animals!BI33&gt;0,animals!BI33,"")</f>
        <v/>
      </c>
      <c r="AO31" s="154" t="str">
        <f>IF(animals!BI34&gt;0,animals!BI34,"")</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21875" defaultRowHeight="13.8" x14ac:dyDescent="0.25"/>
  <cols>
    <col min="1" max="1" width="16.77734375" style="171" customWidth="1"/>
    <col min="2" max="2" width="16.77734375" style="172" customWidth="1"/>
    <col min="3" max="3" width="9.21875" style="173"/>
    <col min="4" max="11" width="17" style="156" customWidth="1"/>
    <col min="12" max="16384" width="9.21875" style="142"/>
  </cols>
  <sheetData>
    <row r="1" spans="1:11" ht="41.4" x14ac:dyDescent="0.25">
      <c r="A1" s="165" t="s">
        <v>6</v>
      </c>
      <c r="B1" s="166" t="s">
        <v>7</v>
      </c>
      <c r="C1" s="167" t="s">
        <v>75</v>
      </c>
      <c r="D1" s="141" t="s">
        <v>51</v>
      </c>
      <c r="E1" s="141" t="s">
        <v>52</v>
      </c>
      <c r="F1" s="141" t="s">
        <v>53</v>
      </c>
      <c r="G1" s="141" t="s">
        <v>54</v>
      </c>
      <c r="H1" s="141" t="s">
        <v>55</v>
      </c>
      <c r="I1" s="141" t="s">
        <v>56</v>
      </c>
      <c r="J1" s="141" t="s">
        <v>57</v>
      </c>
      <c r="K1" s="141" t="s">
        <v>58</v>
      </c>
    </row>
    <row r="2" spans="1:11" x14ac:dyDescent="0.25">
      <c r="A2" s="168" t="str">
        <f>'general info'!D2</f>
        <v>Microhypsibius minimus</v>
      </c>
      <c r="B2" s="169" t="str">
        <f>'general info'!D3</f>
        <v>BOG.6.4</v>
      </c>
      <c r="C2" s="170">
        <f>eggs!B1</f>
        <v>1</v>
      </c>
      <c r="D2" s="157" t="str">
        <f>IF(eggs!B2&gt;0,eggs!B2,"")</f>
        <v/>
      </c>
      <c r="E2" s="158" t="str">
        <f>IF(eggs!B3&gt;0,eggs!B3,"")</f>
        <v/>
      </c>
      <c r="F2" s="158" t="str">
        <f>IF(SUM(eggs!B4:B6)&gt;0,AVERAGE(eggs!B4:B6),"")</f>
        <v/>
      </c>
      <c r="G2" s="158" t="str">
        <f>IF(SUM(eggs!B7:B9)&gt;0,AVERAGE(eggs!B7:B9),"")</f>
        <v/>
      </c>
      <c r="H2" s="159" t="str">
        <f>IF(SUM(eggs!B10:B12)&gt;0,AVERAGE(eggs!B10:B12),"")</f>
        <v/>
      </c>
      <c r="I2" s="158" t="str">
        <f>IF(SUM(eggs!B13:B15)&gt;0,AVERAGE(eggs!B13:B15),"")</f>
        <v/>
      </c>
      <c r="J2" s="158" t="str">
        <f>IF(SUM(eggs!B16:B18)&gt;0,AVERAGE(eggs!B16:B18),"")</f>
        <v/>
      </c>
      <c r="K2" s="158" t="str">
        <f>IF(eggs!B19&gt;0,eggs!B19,"")</f>
        <v/>
      </c>
    </row>
    <row r="3" spans="1:11" x14ac:dyDescent="0.25">
      <c r="A3" s="165" t="str">
        <f>A$2</f>
        <v>Microhypsibius minimus</v>
      </c>
      <c r="B3" s="166" t="str">
        <f t="shared" ref="A3:B19" si="0">B$2</f>
        <v>BOG.6.4</v>
      </c>
      <c r="C3" s="170">
        <f>eggs!C1</f>
        <v>2</v>
      </c>
      <c r="D3" s="157" t="str">
        <f>IF(eggs!C2&gt;0,eggs!C2,"")</f>
        <v/>
      </c>
      <c r="E3" s="158" t="str">
        <f>IF(eggs!C3&gt;0,eggs!C3,"")</f>
        <v/>
      </c>
      <c r="F3" s="158" t="str">
        <f>IF(SUM(eggs!C4:C6)&gt;0,AVERAGE(eggs!C4:C6),"")</f>
        <v/>
      </c>
      <c r="G3" s="158" t="str">
        <f>IF(SUM(eggs!C7:C9)&gt;0,AVERAGE(eggs!C7:C9),"")</f>
        <v/>
      </c>
      <c r="H3" s="159" t="str">
        <f>IF(SUM(eggs!C10:C12)&gt;0,AVERAGE(eggs!C10:C12),"")</f>
        <v/>
      </c>
      <c r="I3" s="158" t="str">
        <f>IF(SUM(eggs!C13:C15)&gt;0,AVERAGE(eggs!C13:C15),"")</f>
        <v/>
      </c>
      <c r="J3" s="158" t="str">
        <f>IF(SUM(eggs!C16:C18)&gt;0,AVERAGE(eggs!C16:C18),"")</f>
        <v/>
      </c>
      <c r="K3" s="158" t="str">
        <f>IF(eggs!C19&gt;0,eggs!C19,"")</f>
        <v/>
      </c>
    </row>
    <row r="4" spans="1:11" x14ac:dyDescent="0.25">
      <c r="A4" s="165" t="str">
        <f t="shared" si="0"/>
        <v>Microhypsibius minimus</v>
      </c>
      <c r="B4" s="166" t="str">
        <f t="shared" si="0"/>
        <v>BOG.6.4</v>
      </c>
      <c r="C4" s="170">
        <f>eggs!D1</f>
        <v>3</v>
      </c>
      <c r="D4" s="157" t="str">
        <f>IF(eggs!D2&gt;0,eggs!D2,"")</f>
        <v/>
      </c>
      <c r="E4" s="158" t="str">
        <f>IF(eggs!D3&gt;0,eggs!D3,"")</f>
        <v/>
      </c>
      <c r="F4" s="158" t="str">
        <f>IF(SUM(eggs!D4:D6)&gt;0,AVERAGE(eggs!D4:D6),"")</f>
        <v/>
      </c>
      <c r="G4" s="158" t="str">
        <f>IF(SUM(eggs!D7:D9)&gt;0,AVERAGE(eggs!D7:D9),"")</f>
        <v/>
      </c>
      <c r="H4" s="159" t="str">
        <f>IF(SUM(eggs!D10:D12)&gt;0,AVERAGE(eggs!D10:D12),"")</f>
        <v/>
      </c>
      <c r="I4" s="158" t="str">
        <f>IF(SUM(eggs!D13:D15)&gt;0,AVERAGE(eggs!D13:D15),"")</f>
        <v/>
      </c>
      <c r="J4" s="158" t="str">
        <f>IF(SUM(eggs!D16:D18)&gt;0,AVERAGE(eggs!D16:D18),"")</f>
        <v/>
      </c>
      <c r="K4" s="158" t="str">
        <f>IF(eggs!D19&gt;0,eggs!D19,"")</f>
        <v/>
      </c>
    </row>
    <row r="5" spans="1:11" x14ac:dyDescent="0.25">
      <c r="A5" s="165" t="str">
        <f t="shared" si="0"/>
        <v>Microhypsibius minimus</v>
      </c>
      <c r="B5" s="166" t="str">
        <f t="shared" si="0"/>
        <v>BOG.6.4</v>
      </c>
      <c r="C5" s="170">
        <f>eggs!E1</f>
        <v>4</v>
      </c>
      <c r="D5" s="157" t="str">
        <f>IF(eggs!E2&gt;0,eggs!E2,"")</f>
        <v/>
      </c>
      <c r="E5" s="158" t="str">
        <f>IF(eggs!E3&gt;0,eggs!E3,"")</f>
        <v/>
      </c>
      <c r="F5" s="158" t="str">
        <f>IF(SUM(eggs!E4:E6)&gt;0,AVERAGE(eggs!E4:E6),"")</f>
        <v/>
      </c>
      <c r="G5" s="158" t="str">
        <f>IF(SUM(eggs!E7:E9)&gt;0,AVERAGE(eggs!E7:E9),"")</f>
        <v/>
      </c>
      <c r="H5" s="159" t="str">
        <f>IF(SUM(eggs!E10:E12)&gt;0,AVERAGE(eggs!E10:E12),"")</f>
        <v/>
      </c>
      <c r="I5" s="158" t="str">
        <f>IF(SUM(eggs!E13:E15)&gt;0,AVERAGE(eggs!E13:E15),"")</f>
        <v/>
      </c>
      <c r="J5" s="158" t="str">
        <f>IF(SUM(eggs!E16:E18)&gt;0,AVERAGE(eggs!E16:E18),"")</f>
        <v/>
      </c>
      <c r="K5" s="158" t="str">
        <f>IF(eggs!E19&gt;0,eggs!E19,"")</f>
        <v/>
      </c>
    </row>
    <row r="6" spans="1:11" x14ac:dyDescent="0.25">
      <c r="A6" s="165" t="str">
        <f t="shared" si="0"/>
        <v>Microhypsibius minimus</v>
      </c>
      <c r="B6" s="166" t="str">
        <f t="shared" si="0"/>
        <v>BOG.6.4</v>
      </c>
      <c r="C6" s="170">
        <f>eggs!F1</f>
        <v>5</v>
      </c>
      <c r="D6" s="157" t="str">
        <f>IF(eggs!F2&gt;0,eggs!F2,"")</f>
        <v/>
      </c>
      <c r="E6" s="158" t="str">
        <f>IF(eggs!F3&gt;0,eggs!F3,"")</f>
        <v/>
      </c>
      <c r="F6" s="158" t="str">
        <f>IF(SUM(eggs!F4:F6)&gt;0,AVERAGE(eggs!F4:F6),"")</f>
        <v/>
      </c>
      <c r="G6" s="158" t="str">
        <f>IF(SUM(eggs!F7:F9)&gt;0,AVERAGE(eggs!F7:F9),"")</f>
        <v/>
      </c>
      <c r="H6" s="159" t="str">
        <f>IF(SUM(eggs!F10:F12)&gt;0,AVERAGE(eggs!F10:F12),"")</f>
        <v/>
      </c>
      <c r="I6" s="158" t="str">
        <f>IF(SUM(eggs!F13:F15)&gt;0,AVERAGE(eggs!F13:F15),"")</f>
        <v/>
      </c>
      <c r="J6" s="158" t="str">
        <f>IF(SUM(eggs!F16:F18)&gt;0,AVERAGE(eggs!F16:F18),"")</f>
        <v/>
      </c>
      <c r="K6" s="158" t="str">
        <f>IF(eggs!F19&gt;0,eggs!F19,"")</f>
        <v/>
      </c>
    </row>
    <row r="7" spans="1:11" x14ac:dyDescent="0.25">
      <c r="A7" s="165" t="str">
        <f t="shared" si="0"/>
        <v>Microhypsibius minimus</v>
      </c>
      <c r="B7" s="166" t="str">
        <f t="shared" si="0"/>
        <v>BOG.6.4</v>
      </c>
      <c r="C7" s="170">
        <f>eggs!G1</f>
        <v>6</v>
      </c>
      <c r="D7" s="157" t="str">
        <f>IF(eggs!G2&gt;0,eggs!G2,"")</f>
        <v/>
      </c>
      <c r="E7" s="158" t="str">
        <f>IF(eggs!G3&gt;0,eggs!G3,"")</f>
        <v/>
      </c>
      <c r="F7" s="158" t="str">
        <f>IF(SUM(eggs!G4:G6)&gt;0,AVERAGE(eggs!G4:G6),"")</f>
        <v/>
      </c>
      <c r="G7" s="158" t="str">
        <f>IF(SUM(eggs!G7:G9)&gt;0,AVERAGE(eggs!G7:G9),"")</f>
        <v/>
      </c>
      <c r="H7" s="159" t="str">
        <f>IF(SUM(eggs!G10:G12)&gt;0,AVERAGE(eggs!G10:G12),"")</f>
        <v/>
      </c>
      <c r="I7" s="158" t="str">
        <f>IF(SUM(eggs!G13:G15)&gt;0,AVERAGE(eggs!G13:G15),"")</f>
        <v/>
      </c>
      <c r="J7" s="158" t="str">
        <f>IF(SUM(eggs!G16:G18)&gt;0,AVERAGE(eggs!G16:G18),"")</f>
        <v/>
      </c>
      <c r="K7" s="158" t="str">
        <f>IF(eggs!G19&gt;0,eggs!G19,"")</f>
        <v/>
      </c>
    </row>
    <row r="8" spans="1:11" x14ac:dyDescent="0.25">
      <c r="A8" s="165" t="str">
        <f t="shared" si="0"/>
        <v>Microhypsibius minimus</v>
      </c>
      <c r="B8" s="166" t="str">
        <f t="shared" si="0"/>
        <v>BOG.6.4</v>
      </c>
      <c r="C8" s="170">
        <f>eggs!H1</f>
        <v>7</v>
      </c>
      <c r="D8" s="157" t="str">
        <f>IF(eggs!H2&gt;0,eggs!H2,"")</f>
        <v/>
      </c>
      <c r="E8" s="158" t="str">
        <f>IF(eggs!H3&gt;0,eggs!H3,"")</f>
        <v/>
      </c>
      <c r="F8" s="158" t="str">
        <f>IF(SUM(eggs!H4:H6)&gt;0,AVERAGE(eggs!H4:H6),"")</f>
        <v/>
      </c>
      <c r="G8" s="158" t="str">
        <f>IF(SUM(eggs!H7:H9)&gt;0,AVERAGE(eggs!H7:H9),"")</f>
        <v/>
      </c>
      <c r="H8" s="159" t="str">
        <f>IF(SUM(eggs!H10:H12)&gt;0,AVERAGE(eggs!H10:H12),"")</f>
        <v/>
      </c>
      <c r="I8" s="158" t="str">
        <f>IF(SUM(eggs!H13:H15)&gt;0,AVERAGE(eggs!H13:H15),"")</f>
        <v/>
      </c>
      <c r="J8" s="158" t="str">
        <f>IF(SUM(eggs!H16:H18)&gt;0,AVERAGE(eggs!H16:H18),"")</f>
        <v/>
      </c>
      <c r="K8" s="158" t="str">
        <f>IF(eggs!H19&gt;0,eggs!H19,"")</f>
        <v/>
      </c>
    </row>
    <row r="9" spans="1:11" x14ac:dyDescent="0.25">
      <c r="A9" s="165" t="str">
        <f t="shared" si="0"/>
        <v>Microhypsibius minimus</v>
      </c>
      <c r="B9" s="166" t="str">
        <f t="shared" si="0"/>
        <v>BOG.6.4</v>
      </c>
      <c r="C9" s="170">
        <f>eggs!I1</f>
        <v>8</v>
      </c>
      <c r="D9" s="157" t="str">
        <f>IF(eggs!I2&gt;0,eggs!I2,"")</f>
        <v/>
      </c>
      <c r="E9" s="158" t="str">
        <f>IF(eggs!I3&gt;0,eggs!I3,"")</f>
        <v/>
      </c>
      <c r="F9" s="158" t="str">
        <f>IF(SUM(eggs!I4:I6)&gt;0,AVERAGE(eggs!I4:I6),"")</f>
        <v/>
      </c>
      <c r="G9" s="158" t="str">
        <f>IF(SUM(eggs!I7:I9)&gt;0,AVERAGE(eggs!I7:I9),"")</f>
        <v/>
      </c>
      <c r="H9" s="159" t="str">
        <f>IF(SUM(eggs!I10:I12)&gt;0,AVERAGE(eggs!I10:I12),"")</f>
        <v/>
      </c>
      <c r="I9" s="158" t="str">
        <f>IF(SUM(eggs!I13:I15)&gt;0,AVERAGE(eggs!I13:I15),"")</f>
        <v/>
      </c>
      <c r="J9" s="158" t="str">
        <f>IF(SUM(eggs!I16:I18)&gt;0,AVERAGE(eggs!I16:I18),"")</f>
        <v/>
      </c>
      <c r="K9" s="158" t="str">
        <f>IF(eggs!I19&gt;0,eggs!I19,"")</f>
        <v/>
      </c>
    </row>
    <row r="10" spans="1:11" x14ac:dyDescent="0.25">
      <c r="A10" s="165" t="str">
        <f t="shared" si="0"/>
        <v>Microhypsibius minimus</v>
      </c>
      <c r="B10" s="166" t="str">
        <f t="shared" si="0"/>
        <v>BOG.6.4</v>
      </c>
      <c r="C10" s="170">
        <f>eggs!J1</f>
        <v>9</v>
      </c>
      <c r="D10" s="157" t="str">
        <f>IF(eggs!J2&gt;0,eggs!J2,"")</f>
        <v/>
      </c>
      <c r="E10" s="158" t="str">
        <f>IF(eggs!J3&gt;0,eggs!J3,"")</f>
        <v/>
      </c>
      <c r="F10" s="158" t="str">
        <f>IF(SUM(eggs!J4:J6)&gt;0,AVERAGE(eggs!J4:J6),"")</f>
        <v/>
      </c>
      <c r="G10" s="158" t="str">
        <f>IF(SUM(eggs!J7:J9)&gt;0,AVERAGE(eggs!J7:J9),"")</f>
        <v/>
      </c>
      <c r="H10" s="159" t="str">
        <f>IF(SUM(eggs!J10:J12)&gt;0,AVERAGE(eggs!J10:J12),"")</f>
        <v/>
      </c>
      <c r="I10" s="158" t="str">
        <f>IF(SUM(eggs!J13:J15)&gt;0,AVERAGE(eggs!J13:J15),"")</f>
        <v/>
      </c>
      <c r="J10" s="158" t="str">
        <f>IF(SUM(eggs!J16:J18)&gt;0,AVERAGE(eggs!J16:J18),"")</f>
        <v/>
      </c>
      <c r="K10" s="158" t="str">
        <f>IF(eggs!J19&gt;0,eggs!J19,"")</f>
        <v/>
      </c>
    </row>
    <row r="11" spans="1:11" x14ac:dyDescent="0.25">
      <c r="A11" s="165" t="str">
        <f t="shared" si="0"/>
        <v>Microhypsibius minimus</v>
      </c>
      <c r="B11" s="166" t="str">
        <f t="shared" si="0"/>
        <v>BOG.6.4</v>
      </c>
      <c r="C11" s="170">
        <f>eggs!K1</f>
        <v>10</v>
      </c>
      <c r="D11" s="157" t="str">
        <f>IF(eggs!K2&gt;0,eggs!K2,"")</f>
        <v/>
      </c>
      <c r="E11" s="158" t="str">
        <f>IF(eggs!K3&gt;0,eggs!K3,"")</f>
        <v/>
      </c>
      <c r="F11" s="158" t="str">
        <f>IF(SUM(eggs!K4:K6)&gt;0,AVERAGE(eggs!K4:K6),"")</f>
        <v/>
      </c>
      <c r="G11" s="158" t="str">
        <f>IF(SUM(eggs!K7:K9)&gt;0,AVERAGE(eggs!K7:K9),"")</f>
        <v/>
      </c>
      <c r="H11" s="159" t="str">
        <f>IF(SUM(eggs!K10:K12)&gt;0,AVERAGE(eggs!K10:K12),"")</f>
        <v/>
      </c>
      <c r="I11" s="158" t="str">
        <f>IF(SUM(eggs!K13:K15)&gt;0,AVERAGE(eggs!K13:K15),"")</f>
        <v/>
      </c>
      <c r="J11" s="158" t="str">
        <f>IF(SUM(eggs!K16:K18)&gt;0,AVERAGE(eggs!K16:K18),"")</f>
        <v/>
      </c>
      <c r="K11" s="158" t="str">
        <f>IF(eggs!K19&gt;0,eggs!K19,"")</f>
        <v/>
      </c>
    </row>
    <row r="12" spans="1:11" x14ac:dyDescent="0.25">
      <c r="A12" s="165" t="str">
        <f t="shared" si="0"/>
        <v>Microhypsibius minimus</v>
      </c>
      <c r="B12" s="166" t="str">
        <f t="shared" si="0"/>
        <v>BOG.6.4</v>
      </c>
      <c r="C12" s="170">
        <f>eggs!L1</f>
        <v>11</v>
      </c>
      <c r="D12" s="157" t="str">
        <f>IF(eggs!L2&gt;0,eggs!L2,"")</f>
        <v/>
      </c>
      <c r="E12" s="158" t="str">
        <f>IF(eggs!L3&gt;0,eggs!L3,"")</f>
        <v/>
      </c>
      <c r="F12" s="158" t="str">
        <f>IF(SUM(eggs!L4:L6)&gt;0,AVERAGE(eggs!L4:L6),"")</f>
        <v/>
      </c>
      <c r="G12" s="158" t="str">
        <f>IF(SUM(eggs!L7:L9)&gt;0,AVERAGE(eggs!L7:L9),"")</f>
        <v/>
      </c>
      <c r="H12" s="159" t="str">
        <f>IF(SUM(eggs!L10:L12)&gt;0,AVERAGE(eggs!L10:L12),"")</f>
        <v/>
      </c>
      <c r="I12" s="158" t="str">
        <f>IF(SUM(eggs!L13:L15)&gt;0,AVERAGE(eggs!L13:L15),"")</f>
        <v/>
      </c>
      <c r="J12" s="158" t="str">
        <f>IF(SUM(eggs!L16:L18)&gt;0,AVERAGE(eggs!L16:L18),"")</f>
        <v/>
      </c>
      <c r="K12" s="158" t="str">
        <f>IF(eggs!L19&gt;0,eggs!L19,"")</f>
        <v/>
      </c>
    </row>
    <row r="13" spans="1:11" x14ac:dyDescent="0.25">
      <c r="A13" s="165" t="str">
        <f t="shared" si="0"/>
        <v>Microhypsibius minimus</v>
      </c>
      <c r="B13" s="166" t="str">
        <f t="shared" si="0"/>
        <v>BOG.6.4</v>
      </c>
      <c r="C13" s="170">
        <f>eggs!M1</f>
        <v>12</v>
      </c>
      <c r="D13" s="157" t="str">
        <f>IF(eggs!M2&gt;0,eggs!M2,"")</f>
        <v/>
      </c>
      <c r="E13" s="158" t="str">
        <f>IF(eggs!M3&gt;0,eggs!M3,"")</f>
        <v/>
      </c>
      <c r="F13" s="158" t="str">
        <f>IF(SUM(eggs!M4:M6)&gt;0,AVERAGE(eggs!M4:M6),"")</f>
        <v/>
      </c>
      <c r="G13" s="158" t="str">
        <f>IF(SUM(eggs!M7:M9)&gt;0,AVERAGE(eggs!M7:M9),"")</f>
        <v/>
      </c>
      <c r="H13" s="159" t="str">
        <f>IF(SUM(eggs!M10:M12)&gt;0,AVERAGE(eggs!M10:M12),"")</f>
        <v/>
      </c>
      <c r="I13" s="158" t="str">
        <f>IF(SUM(eggs!M13:M15)&gt;0,AVERAGE(eggs!M13:M15),"")</f>
        <v/>
      </c>
      <c r="J13" s="158" t="str">
        <f>IF(SUM(eggs!M16:M18)&gt;0,AVERAGE(eggs!M16:M18),"")</f>
        <v/>
      </c>
      <c r="K13" s="158" t="str">
        <f>IF(eggs!M19&gt;0,eggs!M19,"")</f>
        <v/>
      </c>
    </row>
    <row r="14" spans="1:11" x14ac:dyDescent="0.25">
      <c r="A14" s="165" t="str">
        <f t="shared" si="0"/>
        <v>Microhypsibius minimus</v>
      </c>
      <c r="B14" s="166" t="str">
        <f t="shared" si="0"/>
        <v>BOG.6.4</v>
      </c>
      <c r="C14" s="170">
        <f>eggs!N1</f>
        <v>13</v>
      </c>
      <c r="D14" s="157" t="str">
        <f>IF(eggs!N2&gt;0,eggs!N2,"")</f>
        <v/>
      </c>
      <c r="E14" s="158" t="str">
        <f>IF(eggs!N3&gt;0,eggs!N3,"")</f>
        <v/>
      </c>
      <c r="F14" s="158" t="str">
        <f>IF(SUM(eggs!N4:N6)&gt;0,AVERAGE(eggs!N4:N6),"")</f>
        <v/>
      </c>
      <c r="G14" s="158" t="str">
        <f>IF(SUM(eggs!N7:N9)&gt;0,AVERAGE(eggs!N7:N9),"")</f>
        <v/>
      </c>
      <c r="H14" s="159" t="str">
        <f>IF(SUM(eggs!N10:N12)&gt;0,AVERAGE(eggs!N10:N12),"")</f>
        <v/>
      </c>
      <c r="I14" s="158" t="str">
        <f>IF(SUM(eggs!N13:N15)&gt;0,AVERAGE(eggs!N13:N15),"")</f>
        <v/>
      </c>
      <c r="J14" s="158" t="str">
        <f>IF(SUM(eggs!N16:N18)&gt;0,AVERAGE(eggs!N16:N18),"")</f>
        <v/>
      </c>
      <c r="K14" s="158" t="str">
        <f>IF(eggs!N19&gt;0,eggs!N19,"")</f>
        <v/>
      </c>
    </row>
    <row r="15" spans="1:11" x14ac:dyDescent="0.25">
      <c r="A15" s="165" t="str">
        <f t="shared" si="0"/>
        <v>Microhypsibius minimus</v>
      </c>
      <c r="B15" s="166" t="str">
        <f t="shared" si="0"/>
        <v>BOG.6.4</v>
      </c>
      <c r="C15" s="170">
        <f>eggs!O1</f>
        <v>14</v>
      </c>
      <c r="D15" s="157" t="str">
        <f>IF(eggs!O2&gt;0,eggs!O2,"")</f>
        <v/>
      </c>
      <c r="E15" s="158" t="str">
        <f>IF(eggs!O3&gt;0,eggs!O3,"")</f>
        <v/>
      </c>
      <c r="F15" s="158" t="str">
        <f>IF(SUM(eggs!O4:O6)&gt;0,AVERAGE(eggs!O4:O6),"")</f>
        <v/>
      </c>
      <c r="G15" s="158" t="str">
        <f>IF(SUM(eggs!O7:O9)&gt;0,AVERAGE(eggs!O7:O9),"")</f>
        <v/>
      </c>
      <c r="H15" s="159" t="str">
        <f>IF(SUM(eggs!O10:O12)&gt;0,AVERAGE(eggs!O10:O12),"")</f>
        <v/>
      </c>
      <c r="I15" s="158" t="str">
        <f>IF(SUM(eggs!O13:O15)&gt;0,AVERAGE(eggs!O13:O15),"")</f>
        <v/>
      </c>
      <c r="J15" s="158" t="str">
        <f>IF(SUM(eggs!O16:O18)&gt;0,AVERAGE(eggs!O16:O18),"")</f>
        <v/>
      </c>
      <c r="K15" s="158" t="str">
        <f>IF(eggs!O19&gt;0,eggs!O19,"")</f>
        <v/>
      </c>
    </row>
    <row r="16" spans="1:11" x14ac:dyDescent="0.25">
      <c r="A16" s="165" t="str">
        <f t="shared" si="0"/>
        <v>Microhypsibius minimus</v>
      </c>
      <c r="B16" s="166" t="str">
        <f t="shared" si="0"/>
        <v>BOG.6.4</v>
      </c>
      <c r="C16" s="170">
        <f>eggs!P1</f>
        <v>15</v>
      </c>
      <c r="D16" s="157" t="str">
        <f>IF(eggs!P2&gt;0,eggs!P2,"")</f>
        <v/>
      </c>
      <c r="E16" s="158" t="str">
        <f>IF(eggs!P3&gt;0,eggs!P3,"")</f>
        <v/>
      </c>
      <c r="F16" s="158" t="str">
        <f>IF(SUM(eggs!P4:P6)&gt;0,AVERAGE(eggs!P4:P6),"")</f>
        <v/>
      </c>
      <c r="G16" s="158" t="str">
        <f>IF(SUM(eggs!P7:P9)&gt;0,AVERAGE(eggs!P7:P9),"")</f>
        <v/>
      </c>
      <c r="H16" s="159" t="str">
        <f>IF(SUM(eggs!P10:P12)&gt;0,AVERAGE(eggs!P10:P12),"")</f>
        <v/>
      </c>
      <c r="I16" s="158" t="str">
        <f>IF(SUM(eggs!P13:P15)&gt;0,AVERAGE(eggs!P13:P15),"")</f>
        <v/>
      </c>
      <c r="J16" s="158" t="str">
        <f>IF(SUM(eggs!P16:P18)&gt;0,AVERAGE(eggs!P16:P18),"")</f>
        <v/>
      </c>
      <c r="K16" s="158" t="str">
        <f>IF(eggs!P19&gt;0,eggs!P19,"")</f>
        <v/>
      </c>
    </row>
    <row r="17" spans="1:11" x14ac:dyDescent="0.25">
      <c r="A17" s="165" t="str">
        <f t="shared" si="0"/>
        <v>Microhypsibius minimus</v>
      </c>
      <c r="B17" s="166" t="str">
        <f t="shared" si="0"/>
        <v>BOG.6.4</v>
      </c>
      <c r="C17" s="170">
        <f>eggs!Q1</f>
        <v>16</v>
      </c>
      <c r="D17" s="157" t="str">
        <f>IF(eggs!Q2&gt;0,eggs!Q2,"")</f>
        <v/>
      </c>
      <c r="E17" s="158" t="str">
        <f>IF(eggs!Q3&gt;0,eggs!Q3,"")</f>
        <v/>
      </c>
      <c r="F17" s="158" t="str">
        <f>IF(SUM(eggs!Q4:Q6)&gt;0,AVERAGE(eggs!Q4:Q6),"")</f>
        <v/>
      </c>
      <c r="G17" s="158" t="str">
        <f>IF(SUM(eggs!Q7:Q9)&gt;0,AVERAGE(eggs!Q7:Q9),"")</f>
        <v/>
      </c>
      <c r="H17" s="159" t="str">
        <f>IF(SUM(eggs!Q10:Q12)&gt;0,AVERAGE(eggs!Q10:Q12),"")</f>
        <v/>
      </c>
      <c r="I17" s="158" t="str">
        <f>IF(SUM(eggs!Q13:Q15)&gt;0,AVERAGE(eggs!Q13:Q15),"")</f>
        <v/>
      </c>
      <c r="J17" s="158" t="str">
        <f>IF(SUM(eggs!Q16:Q18)&gt;0,AVERAGE(eggs!Q16:Q18),"")</f>
        <v/>
      </c>
      <c r="K17" s="158" t="str">
        <f>IF(eggs!Q19&gt;0,eggs!Q19,"")</f>
        <v/>
      </c>
    </row>
    <row r="18" spans="1:11" x14ac:dyDescent="0.25">
      <c r="A18" s="165" t="str">
        <f t="shared" si="0"/>
        <v>Microhypsibius minimus</v>
      </c>
      <c r="B18" s="166" t="str">
        <f t="shared" si="0"/>
        <v>BOG.6.4</v>
      </c>
      <c r="C18" s="170">
        <f>eggs!R1</f>
        <v>17</v>
      </c>
      <c r="D18" s="157" t="str">
        <f>IF(eggs!R2&gt;0,eggs!R2,"")</f>
        <v/>
      </c>
      <c r="E18" s="158" t="str">
        <f>IF(eggs!R3&gt;0,eggs!R3,"")</f>
        <v/>
      </c>
      <c r="F18" s="158" t="str">
        <f>IF(SUM(eggs!R4:R6)&gt;0,AVERAGE(eggs!R4:R6),"")</f>
        <v/>
      </c>
      <c r="G18" s="158" t="str">
        <f>IF(SUM(eggs!R7:R9)&gt;0,AVERAGE(eggs!R7:R9),"")</f>
        <v/>
      </c>
      <c r="H18" s="159" t="str">
        <f>IF(SUM(eggs!R10:R12)&gt;0,AVERAGE(eggs!R10:R12),"")</f>
        <v/>
      </c>
      <c r="I18" s="158" t="str">
        <f>IF(SUM(eggs!R13:R15)&gt;0,AVERAGE(eggs!R13:R15),"")</f>
        <v/>
      </c>
      <c r="J18" s="158" t="str">
        <f>IF(SUM(eggs!R16:R18)&gt;0,AVERAGE(eggs!R16:R18),"")</f>
        <v/>
      </c>
      <c r="K18" s="158" t="str">
        <f>IF(eggs!R19&gt;0,eggs!R19,"")</f>
        <v/>
      </c>
    </row>
    <row r="19" spans="1:11" x14ac:dyDescent="0.25">
      <c r="A19" s="165" t="str">
        <f t="shared" si="0"/>
        <v>Microhypsibius minimus</v>
      </c>
      <c r="B19" s="166" t="str">
        <f t="shared" si="0"/>
        <v>BOG.6.4</v>
      </c>
      <c r="C19" s="170">
        <f>eggs!S1</f>
        <v>18</v>
      </c>
      <c r="D19" s="157" t="str">
        <f>IF(eggs!S2&gt;0,eggs!S2,"")</f>
        <v/>
      </c>
      <c r="E19" s="158" t="str">
        <f>IF(eggs!S3&gt;0,eggs!S3,"")</f>
        <v/>
      </c>
      <c r="F19" s="158" t="str">
        <f>IF(SUM(eggs!S4:S6)&gt;0,AVERAGE(eggs!S4:S6),"")</f>
        <v/>
      </c>
      <c r="G19" s="158" t="str">
        <f>IF(SUM(eggs!S7:S9)&gt;0,AVERAGE(eggs!S7:S9),"")</f>
        <v/>
      </c>
      <c r="H19" s="159" t="str">
        <f>IF(SUM(eggs!S10:S12)&gt;0,AVERAGE(eggs!S10:S12),"")</f>
        <v/>
      </c>
      <c r="I19" s="158" t="str">
        <f>IF(SUM(eggs!S13:S15)&gt;0,AVERAGE(eggs!S13:S15),"")</f>
        <v/>
      </c>
      <c r="J19" s="158" t="str">
        <f>IF(SUM(eggs!S16:S18)&gt;0,AVERAGE(eggs!S16:S18),"")</f>
        <v/>
      </c>
      <c r="K19" s="158" t="str">
        <f>IF(eggs!S19&gt;0,eggs!S19,"")</f>
        <v/>
      </c>
    </row>
    <row r="20" spans="1:11" x14ac:dyDescent="0.25">
      <c r="A20" s="165" t="str">
        <f t="shared" ref="A20:B31" si="1">A$2</f>
        <v>Microhypsibius minimus</v>
      </c>
      <c r="B20" s="166" t="str">
        <f t="shared" si="1"/>
        <v>BOG.6.4</v>
      </c>
      <c r="C20" s="170">
        <f>eggs!T1</f>
        <v>19</v>
      </c>
      <c r="D20" s="157" t="str">
        <f>IF(eggs!T2&gt;0,eggs!T2,"")</f>
        <v/>
      </c>
      <c r="E20" s="158" t="str">
        <f>IF(eggs!T3&gt;0,eggs!T3,"")</f>
        <v/>
      </c>
      <c r="F20" s="158" t="str">
        <f>IF(SUM(eggs!T4:T6)&gt;0,AVERAGE(eggs!T4:T6),"")</f>
        <v/>
      </c>
      <c r="G20" s="158" t="str">
        <f>IF(SUM(eggs!T7:T9)&gt;0,AVERAGE(eggs!T7:T9),"")</f>
        <v/>
      </c>
      <c r="H20" s="159" t="str">
        <f>IF(SUM(eggs!T10:T12)&gt;0,AVERAGE(eggs!T10:T12),"")</f>
        <v/>
      </c>
      <c r="I20" s="158" t="str">
        <f>IF(SUM(eggs!T13:T15)&gt;0,AVERAGE(eggs!T13:T15),"")</f>
        <v/>
      </c>
      <c r="J20" s="158" t="str">
        <f>IF(SUM(eggs!T16:T18)&gt;0,AVERAGE(eggs!T16:T18),"")</f>
        <v/>
      </c>
      <c r="K20" s="158" t="str">
        <f>IF(eggs!T19&gt;0,eggs!T19,"")</f>
        <v/>
      </c>
    </row>
    <row r="21" spans="1:11" x14ac:dyDescent="0.25">
      <c r="A21" s="165" t="str">
        <f t="shared" si="1"/>
        <v>Microhypsibius minimus</v>
      </c>
      <c r="B21" s="166" t="str">
        <f t="shared" si="1"/>
        <v>BOG.6.4</v>
      </c>
      <c r="C21" s="170">
        <f>eggs!U1</f>
        <v>20</v>
      </c>
      <c r="D21" s="157" t="str">
        <f>IF(eggs!U2&gt;0,eggs!U2,"")</f>
        <v/>
      </c>
      <c r="E21" s="158" t="str">
        <f>IF(eggs!U3&gt;0,eggs!U3,"")</f>
        <v/>
      </c>
      <c r="F21" s="158" t="str">
        <f>IF(SUM(eggs!U4:U6)&gt;0,AVERAGE(eggs!U4:U6),"")</f>
        <v/>
      </c>
      <c r="G21" s="158" t="str">
        <f>IF(SUM(eggs!U7:U9)&gt;0,AVERAGE(eggs!U7:U9),"")</f>
        <v/>
      </c>
      <c r="H21" s="159" t="str">
        <f>IF(SUM(eggs!U10:U12)&gt;0,AVERAGE(eggs!U10:U12),"")</f>
        <v/>
      </c>
      <c r="I21" s="158" t="str">
        <f>IF(SUM(eggs!U13:U15)&gt;0,AVERAGE(eggs!U13:U15),"")</f>
        <v/>
      </c>
      <c r="J21" s="158" t="str">
        <f>IF(SUM(eggs!U16:U18)&gt;0,AVERAGE(eggs!U16:U18),"")</f>
        <v/>
      </c>
      <c r="K21" s="158" t="str">
        <f>IF(eggs!U19&gt;0,eggs!U19,"")</f>
        <v/>
      </c>
    </row>
    <row r="22" spans="1:11" x14ac:dyDescent="0.25">
      <c r="A22" s="165" t="str">
        <f t="shared" si="1"/>
        <v>Microhypsibius minimus</v>
      </c>
      <c r="B22" s="166" t="str">
        <f t="shared" si="1"/>
        <v>BOG.6.4</v>
      </c>
      <c r="C22" s="170">
        <f>eggs!V1</f>
        <v>21</v>
      </c>
      <c r="D22" s="157" t="str">
        <f>IF(eggs!V2&gt;0,eggs!V2,"")</f>
        <v/>
      </c>
      <c r="E22" s="158" t="str">
        <f>IF(eggs!V3&gt;0,eggs!V3,"")</f>
        <v/>
      </c>
      <c r="F22" s="158" t="str">
        <f>IF(SUM(eggs!V4:V6)&gt;0,AVERAGE(eggs!V4:V6),"")</f>
        <v/>
      </c>
      <c r="G22" s="158" t="str">
        <f>IF(SUM(eggs!V7:V9)&gt;0,AVERAGE(eggs!V7:V9),"")</f>
        <v/>
      </c>
      <c r="H22" s="159" t="str">
        <f>IF(SUM(eggs!V10:V12)&gt;0,AVERAGE(eggs!V10:V12),"")</f>
        <v/>
      </c>
      <c r="I22" s="158" t="str">
        <f>IF(SUM(eggs!V13:V15)&gt;0,AVERAGE(eggs!V13:V15),"")</f>
        <v/>
      </c>
      <c r="J22" s="158" t="str">
        <f>IF(SUM(eggs!V16:V18)&gt;0,AVERAGE(eggs!V16:V18),"")</f>
        <v/>
      </c>
      <c r="K22" s="158" t="str">
        <f>IF(eggs!V19&gt;0,eggs!V19,"")</f>
        <v/>
      </c>
    </row>
    <row r="23" spans="1:11" x14ac:dyDescent="0.25">
      <c r="A23" s="165" t="str">
        <f t="shared" si="1"/>
        <v>Microhypsibius minimus</v>
      </c>
      <c r="B23" s="166" t="str">
        <f t="shared" si="1"/>
        <v>BOG.6.4</v>
      </c>
      <c r="C23" s="170">
        <f>eggs!W1</f>
        <v>22</v>
      </c>
      <c r="D23" s="157" t="str">
        <f>IF(eggs!W2&gt;0,eggs!W2,"")</f>
        <v/>
      </c>
      <c r="E23" s="158" t="str">
        <f>IF(eggs!W3&gt;0,eggs!W3,"")</f>
        <v/>
      </c>
      <c r="F23" s="158" t="str">
        <f>IF(SUM(eggs!W4:W6)&gt;0,AVERAGE(eggs!W4:W6),"")</f>
        <v/>
      </c>
      <c r="G23" s="158" t="str">
        <f>IF(SUM(eggs!W7:W9)&gt;0,AVERAGE(eggs!W7:W9),"")</f>
        <v/>
      </c>
      <c r="H23" s="159" t="str">
        <f>IF(SUM(eggs!W10:W12)&gt;0,AVERAGE(eggs!W10:W12),"")</f>
        <v/>
      </c>
      <c r="I23" s="158" t="str">
        <f>IF(SUM(eggs!W13:W15)&gt;0,AVERAGE(eggs!W13:W15),"")</f>
        <v/>
      </c>
      <c r="J23" s="158" t="str">
        <f>IF(SUM(eggs!W16:W18)&gt;0,AVERAGE(eggs!W16:W18),"")</f>
        <v/>
      </c>
      <c r="K23" s="158" t="str">
        <f>IF(eggs!W19&gt;0,eggs!W19,"")</f>
        <v/>
      </c>
    </row>
    <row r="24" spans="1:11" x14ac:dyDescent="0.25">
      <c r="A24" s="165" t="str">
        <f t="shared" si="1"/>
        <v>Microhypsibius minimus</v>
      </c>
      <c r="B24" s="166" t="str">
        <f t="shared" si="1"/>
        <v>BOG.6.4</v>
      </c>
      <c r="C24" s="170">
        <f>eggs!X1</f>
        <v>23</v>
      </c>
      <c r="D24" s="157" t="str">
        <f>IF(eggs!X2&gt;0,eggs!X2,"")</f>
        <v/>
      </c>
      <c r="E24" s="158" t="str">
        <f>IF(eggs!X3&gt;0,eggs!X3,"")</f>
        <v/>
      </c>
      <c r="F24" s="158" t="str">
        <f>IF(SUM(eggs!X4:X6)&gt;0,AVERAGE(eggs!X4:X6),"")</f>
        <v/>
      </c>
      <c r="G24" s="158" t="str">
        <f>IF(SUM(eggs!X7:X9)&gt;0,AVERAGE(eggs!X7:X9),"")</f>
        <v/>
      </c>
      <c r="H24" s="159" t="str">
        <f>IF(SUM(eggs!X10:X12)&gt;0,AVERAGE(eggs!X10:X12),"")</f>
        <v/>
      </c>
      <c r="I24" s="158" t="str">
        <f>IF(SUM(eggs!X13:X15)&gt;0,AVERAGE(eggs!X13:X15),"")</f>
        <v/>
      </c>
      <c r="J24" s="158" t="str">
        <f>IF(SUM(eggs!X16:X18)&gt;0,AVERAGE(eggs!X16:X18),"")</f>
        <v/>
      </c>
      <c r="K24" s="158" t="str">
        <f>IF(eggs!X19&gt;0,eggs!X19,"")</f>
        <v/>
      </c>
    </row>
    <row r="25" spans="1:11" x14ac:dyDescent="0.25">
      <c r="A25" s="165" t="str">
        <f t="shared" si="1"/>
        <v>Microhypsibius minimus</v>
      </c>
      <c r="B25" s="166" t="str">
        <f t="shared" si="1"/>
        <v>BOG.6.4</v>
      </c>
      <c r="C25" s="170">
        <f>eggs!Y1</f>
        <v>24</v>
      </c>
      <c r="D25" s="157" t="str">
        <f>IF(eggs!Y2&gt;0,eggs!Y2,"")</f>
        <v/>
      </c>
      <c r="E25" s="158" t="str">
        <f>IF(eggs!Y3&gt;0,eggs!Y3,"")</f>
        <v/>
      </c>
      <c r="F25" s="158" t="str">
        <f>IF(SUM(eggs!Y4:Y6)&gt;0,AVERAGE(eggs!Y4:Y6),"")</f>
        <v/>
      </c>
      <c r="G25" s="158" t="str">
        <f>IF(SUM(eggs!Y7:Y9)&gt;0,AVERAGE(eggs!Y7:Y9),"")</f>
        <v/>
      </c>
      <c r="H25" s="159" t="str">
        <f>IF(SUM(eggs!Y10:Y12)&gt;0,AVERAGE(eggs!Y10:Y12),"")</f>
        <v/>
      </c>
      <c r="I25" s="158" t="str">
        <f>IF(SUM(eggs!Y13:Y15)&gt;0,AVERAGE(eggs!Y13:Y15),"")</f>
        <v/>
      </c>
      <c r="J25" s="158" t="str">
        <f>IF(SUM(eggs!Y16:Y18)&gt;0,AVERAGE(eggs!Y16:Y18),"")</f>
        <v/>
      </c>
      <c r="K25" s="158" t="str">
        <f>IF(eggs!Y19&gt;0,eggs!Y19,"")</f>
        <v/>
      </c>
    </row>
    <row r="26" spans="1:11" x14ac:dyDescent="0.25">
      <c r="A26" s="165" t="str">
        <f t="shared" si="1"/>
        <v>Microhypsibius minimus</v>
      </c>
      <c r="B26" s="166" t="str">
        <f t="shared" si="1"/>
        <v>BOG.6.4</v>
      </c>
      <c r="C26" s="170">
        <f>eggs!Z1</f>
        <v>25</v>
      </c>
      <c r="D26" s="157" t="str">
        <f>IF(eggs!Z2&gt;0,eggs!Z2,"")</f>
        <v/>
      </c>
      <c r="E26" s="158" t="str">
        <f>IF(eggs!Z3&gt;0,eggs!Z3,"")</f>
        <v/>
      </c>
      <c r="F26" s="158" t="str">
        <f>IF(SUM(eggs!Z4:Z6)&gt;0,AVERAGE(eggs!Z4:Z6),"")</f>
        <v/>
      </c>
      <c r="G26" s="158" t="str">
        <f>IF(SUM(eggs!Z7:Z9)&gt;0,AVERAGE(eggs!Z7:Z9),"")</f>
        <v/>
      </c>
      <c r="H26" s="159" t="str">
        <f>IF(SUM(eggs!Z10:Z12)&gt;0,AVERAGE(eggs!Z10:Z12),"")</f>
        <v/>
      </c>
      <c r="I26" s="158" t="str">
        <f>IF(SUM(eggs!Z13:Z15)&gt;0,AVERAGE(eggs!Z13:Z15),"")</f>
        <v/>
      </c>
      <c r="J26" s="158" t="str">
        <f>IF(SUM(eggs!Z16:Z18)&gt;0,AVERAGE(eggs!Z16:Z18),"")</f>
        <v/>
      </c>
      <c r="K26" s="158" t="str">
        <f>IF(eggs!Z19&gt;0,eggs!Z19,"")</f>
        <v/>
      </c>
    </row>
    <row r="27" spans="1:11" x14ac:dyDescent="0.25">
      <c r="A27" s="165" t="str">
        <f t="shared" si="1"/>
        <v>Microhypsibius minimus</v>
      </c>
      <c r="B27" s="166" t="str">
        <f t="shared" si="1"/>
        <v>BOG.6.4</v>
      </c>
      <c r="C27" s="170">
        <f>eggs!AA1</f>
        <v>26</v>
      </c>
      <c r="D27" s="157" t="str">
        <f>IF(eggs!AA2&gt;0,eggs!AA2,"")</f>
        <v/>
      </c>
      <c r="E27" s="158" t="str">
        <f>IF(eggs!AA3&gt;0,eggs!AA3,"")</f>
        <v/>
      </c>
      <c r="F27" s="158" t="str">
        <f>IF(SUM(eggs!AA4:AA6)&gt;0,AVERAGE(eggs!AA4:AA6),"")</f>
        <v/>
      </c>
      <c r="G27" s="158" t="str">
        <f>IF(SUM(eggs!AA7:AA9)&gt;0,AVERAGE(eggs!AA7:AA9),"")</f>
        <v/>
      </c>
      <c r="H27" s="159" t="str">
        <f>IF(SUM(eggs!AA10:AA12)&gt;0,AVERAGE(eggs!AA10:AA12),"")</f>
        <v/>
      </c>
      <c r="I27" s="158" t="str">
        <f>IF(SUM(eggs!AA13:AA15)&gt;0,AVERAGE(eggs!AA13:AA15),"")</f>
        <v/>
      </c>
      <c r="J27" s="158" t="str">
        <f>IF(SUM(eggs!AA16:AA18)&gt;0,AVERAGE(eggs!AA16:AA18),"")</f>
        <v/>
      </c>
      <c r="K27" s="158" t="str">
        <f>IF(eggs!AA19&gt;0,eggs!AA19,"")</f>
        <v/>
      </c>
    </row>
    <row r="28" spans="1:11" x14ac:dyDescent="0.25">
      <c r="A28" s="165" t="str">
        <f t="shared" si="1"/>
        <v>Microhypsibius minimus</v>
      </c>
      <c r="B28" s="166" t="str">
        <f t="shared" si="1"/>
        <v>BOG.6.4</v>
      </c>
      <c r="C28" s="170">
        <f>eggs!AB1</f>
        <v>27</v>
      </c>
      <c r="D28" s="157" t="str">
        <f>IF(eggs!AB2&gt;0,eggs!AB2,"")</f>
        <v/>
      </c>
      <c r="E28" s="158" t="str">
        <f>IF(eggs!AB3&gt;0,eggs!AB3,"")</f>
        <v/>
      </c>
      <c r="F28" s="158" t="str">
        <f>IF(SUM(eggs!AB4:AB6)&gt;0,AVERAGE(eggs!AB4:AB6),"")</f>
        <v/>
      </c>
      <c r="G28" s="158" t="str">
        <f>IF(SUM(eggs!AB7:AB9)&gt;0,AVERAGE(eggs!AB7:AB9),"")</f>
        <v/>
      </c>
      <c r="H28" s="159" t="str">
        <f>IF(SUM(eggs!AB10:AB12)&gt;0,AVERAGE(eggs!AB10:AB12),"")</f>
        <v/>
      </c>
      <c r="I28" s="158" t="str">
        <f>IF(SUM(eggs!AB13:AB15)&gt;0,AVERAGE(eggs!AB13:AB15),"")</f>
        <v/>
      </c>
      <c r="J28" s="158" t="str">
        <f>IF(SUM(eggs!AB16:AB18)&gt;0,AVERAGE(eggs!AB16:AB18),"")</f>
        <v/>
      </c>
      <c r="K28" s="158" t="str">
        <f>IF(eggs!AB19&gt;0,eggs!AB19,"")</f>
        <v/>
      </c>
    </row>
    <row r="29" spans="1:11" x14ac:dyDescent="0.25">
      <c r="A29" s="165" t="str">
        <f t="shared" si="1"/>
        <v>Microhypsibius minimus</v>
      </c>
      <c r="B29" s="166" t="str">
        <f t="shared" si="1"/>
        <v>BOG.6.4</v>
      </c>
      <c r="C29" s="170">
        <f>eggs!AC1</f>
        <v>28</v>
      </c>
      <c r="D29" s="157" t="str">
        <f>IF(eggs!AC2&gt;0,eggs!AC2,"")</f>
        <v/>
      </c>
      <c r="E29" s="158" t="str">
        <f>IF(eggs!AC3&gt;0,eggs!AC3,"")</f>
        <v/>
      </c>
      <c r="F29" s="158" t="str">
        <f>IF(SUM(eggs!AC4:AC6)&gt;0,AVERAGE(eggs!AC4:AC6),"")</f>
        <v/>
      </c>
      <c r="G29" s="158" t="str">
        <f>IF(SUM(eggs!AC7:AC9)&gt;0,AVERAGE(eggs!AC7:AC9),"")</f>
        <v/>
      </c>
      <c r="H29" s="159" t="str">
        <f>IF(SUM(eggs!AC10:AC12)&gt;0,AVERAGE(eggs!AC10:AC12),"")</f>
        <v/>
      </c>
      <c r="I29" s="158" t="str">
        <f>IF(SUM(eggs!AC13:AC15)&gt;0,AVERAGE(eggs!AC13:AC15),"")</f>
        <v/>
      </c>
      <c r="J29" s="158" t="str">
        <f>IF(SUM(eggs!AC16:AC18)&gt;0,AVERAGE(eggs!AC16:AC18),"")</f>
        <v/>
      </c>
      <c r="K29" s="158" t="str">
        <f>IF(eggs!AC19&gt;0,eggs!AC19,"")</f>
        <v/>
      </c>
    </row>
    <row r="30" spans="1:11" x14ac:dyDescent="0.25">
      <c r="A30" s="165" t="str">
        <f t="shared" si="1"/>
        <v>Microhypsibius minimus</v>
      </c>
      <c r="B30" s="166" t="str">
        <f t="shared" si="1"/>
        <v>BOG.6.4</v>
      </c>
      <c r="C30" s="170">
        <f>eggs!AD1</f>
        <v>29</v>
      </c>
      <c r="D30" s="157" t="str">
        <f>IF(eggs!AD2&gt;0,eggs!AD2,"")</f>
        <v/>
      </c>
      <c r="E30" s="158" t="str">
        <f>IF(eggs!AD3&gt;0,eggs!AD3,"")</f>
        <v/>
      </c>
      <c r="F30" s="158" t="str">
        <f>IF(SUM(eggs!AD4:AD6)&gt;0,AVERAGE(eggs!AD4:AD6),"")</f>
        <v/>
      </c>
      <c r="G30" s="158" t="str">
        <f>IF(SUM(eggs!AD7:AD9)&gt;0,AVERAGE(eggs!AD7:AD9),"")</f>
        <v/>
      </c>
      <c r="H30" s="159" t="str">
        <f>IF(SUM(eggs!AD10:AD12)&gt;0,AVERAGE(eggs!AD10:AD12),"")</f>
        <v/>
      </c>
      <c r="I30" s="158" t="str">
        <f>IF(SUM(eggs!AD13:AD15)&gt;0,AVERAGE(eggs!AD13:AD15),"")</f>
        <v/>
      </c>
      <c r="J30" s="158" t="str">
        <f>IF(SUM(eggs!AD16:AD18)&gt;0,AVERAGE(eggs!AD16:AD18),"")</f>
        <v/>
      </c>
      <c r="K30" s="158" t="str">
        <f>IF(eggs!AD19&gt;0,eggs!AD19,"")</f>
        <v/>
      </c>
    </row>
    <row r="31" spans="1:11" x14ac:dyDescent="0.25">
      <c r="A31" s="165" t="str">
        <f t="shared" si="1"/>
        <v>Microhypsibius minimus</v>
      </c>
      <c r="B31" s="166" t="str">
        <f t="shared" si="1"/>
        <v>BOG.6.4</v>
      </c>
      <c r="C31" s="170">
        <f>eggs!AE1</f>
        <v>30</v>
      </c>
      <c r="D31" s="157" t="str">
        <f>IF(eggs!AE2&gt;0,eggs!AE2,"")</f>
        <v/>
      </c>
      <c r="E31" s="158" t="str">
        <f>IF(eggs!AE3&gt;0,eggs!AE3,"")</f>
        <v/>
      </c>
      <c r="F31" s="158" t="str">
        <f>IF(SUM(eggs!AE4:AE6)&gt;0,AVERAGE(eggs!AE4:AE6),"")</f>
        <v/>
      </c>
      <c r="G31" s="158" t="str">
        <f>IF(SUM(eggs!AE7:AE9)&gt;0,AVERAGE(eggs!AE7:AE9),"")</f>
        <v/>
      </c>
      <c r="H31" s="159" t="str">
        <f>IF(SUM(eggs!AE10:AE12)&gt;0,AVERAGE(eggs!AE10:AE12),"")</f>
        <v/>
      </c>
      <c r="I31" s="158" t="str">
        <f>IF(SUM(eggs!AE13:AE15)&gt;0,AVERAGE(eggs!AE13:AE15),"")</f>
        <v/>
      </c>
      <c r="J31" s="158" t="str">
        <f>IF(SUM(eggs!AE16:AE18)&gt;0,AVERAGE(eggs!AE16:AE18),"")</f>
        <v/>
      </c>
      <c r="K31" s="158" t="str">
        <f>IF(eggs!AE19&gt;0,eggs!AE19,"")</f>
        <v/>
      </c>
    </row>
    <row r="33" spans="6:7" x14ac:dyDescent="0.25">
      <c r="F33" s="160"/>
      <c r="G33" s="161"/>
    </row>
    <row r="34" spans="6:7" x14ac:dyDescent="0.25">
      <c r="G34" s="161"/>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Daniel Stec</cp:lastModifiedBy>
  <cp:lastPrinted>2003-07-11T12:21:57Z</cp:lastPrinted>
  <dcterms:created xsi:type="dcterms:W3CDTF">2003-07-11T12:08:32Z</dcterms:created>
  <dcterms:modified xsi:type="dcterms:W3CDTF">2026-02-03T10:16:31Z</dcterms:modified>
</cp:coreProperties>
</file>